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7170" activeTab="3"/>
  </bookViews>
  <sheets>
    <sheet name="aszalás2014" sheetId="1" r:id="rId1"/>
    <sheet name="zölddió2014" sheetId="2" r:id="rId2"/>
    <sheet name="uborka2014" sheetId="3" r:id="rId3"/>
    <sheet name="Ecet2014" sheetId="4" r:id="rId4"/>
    <sheet name="KáposztaRecept" sheetId="5" r:id="rId5"/>
    <sheet name="káposztaSavanyítás014" sheetId="6" r:id="rId6"/>
  </sheets>
  <definedNames/>
  <calcPr fullCalcOnLoad="1"/>
</workbook>
</file>

<file path=xl/sharedStrings.xml><?xml version="1.0" encoding="utf-8"?>
<sst xmlns="http://schemas.openxmlformats.org/spreadsheetml/2006/main" count="472" uniqueCount="330">
  <si>
    <t>dátum</t>
  </si>
  <si>
    <t>óráig</t>
  </si>
  <si>
    <t>eltelt idő</t>
  </si>
  <si>
    <t>hőmérséklet</t>
  </si>
  <si>
    <r>
      <t xml:space="preserve">50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</si>
  <si>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r>
      <t xml:space="preserve">60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</si>
  <si>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r>
      <t xml:space="preserve">55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</si>
  <si>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>órától</t>
  </si>
  <si>
    <t>gyümölcs</t>
  </si>
  <si>
    <t>kg</t>
  </si>
  <si>
    <t>nyers</t>
  </si>
  <si>
    <t>aszalt</t>
  </si>
  <si>
    <t>+1 l víz, 1e.k. konyhasó</t>
  </si>
  <si>
    <t>forralt víz forrón</t>
  </si>
  <si>
    <t>erjesztés indító</t>
  </si>
  <si>
    <t>zöldség</t>
  </si>
  <si>
    <t>uborka</t>
  </si>
  <si>
    <t>kenyér</t>
  </si>
  <si>
    <t>káposzta</t>
  </si>
  <si>
    <t>joghurt</t>
  </si>
  <si>
    <t>3 dl uborkalé</t>
  </si>
  <si>
    <t>retek,uborka,s.répa</t>
  </si>
  <si>
    <t>értékelés</t>
  </si>
  <si>
    <t>nagyon finom</t>
  </si>
  <si>
    <t>cseresznye, magos</t>
  </si>
  <si>
    <t>1 rács</t>
  </si>
  <si>
    <t>1 dl uborkalé</t>
  </si>
  <si>
    <t>káposzta,k.uborka,paprika,sárgarépa,hagyma</t>
  </si>
  <si>
    <t>naponta rázogatni</t>
  </si>
  <si>
    <t>naponta cserélni a vizet</t>
  </si>
  <si>
    <t>csapvíz hidegen</t>
  </si>
  <si>
    <t>erjed, feketedik</t>
  </si>
  <si>
    <t>kútgyűrűs zölddió, szeletelt</t>
  </si>
  <si>
    <t>kútgyűrűs zölddió, egész</t>
  </si>
  <si>
    <t>Milotai zölddió, szeletelt</t>
  </si>
  <si>
    <t>Nabe</t>
  </si>
  <si>
    <t>1,5 ek só</t>
  </si>
  <si>
    <t>erősen keserű</t>
  </si>
  <si>
    <t>káposzta, szürke foltos levelek kiszedve</t>
  </si>
  <si>
    <t>3 ek sóban áll, majd kinyomkodva</t>
  </si>
  <si>
    <t>lassan érik, még mindig sós</t>
  </si>
  <si>
    <t>alig keserű</t>
  </si>
  <si>
    <t>ronda keserű</t>
  </si>
  <si>
    <t>ropogós, de mégnem tökéletesen érett</t>
  </si>
  <si>
    <t>egész jó, sós</t>
  </si>
  <si>
    <t>+1 l víz, 1/2e.k. konyhasó</t>
  </si>
  <si>
    <t>1l víz, 1/2ek só</t>
  </si>
  <si>
    <t>forr, savanykás, nem sós</t>
  </si>
  <si>
    <t>forr, savanykás, jóízű</t>
  </si>
  <si>
    <t>fürtös meggy, magos</t>
  </si>
  <si>
    <t>1:1 meggy víz arány</t>
  </si>
  <si>
    <t>erjed, feketedik, már nem keserű, csak alig</t>
  </si>
  <si>
    <t>eddig ázik alkoholban, zárt üvegben</t>
  </si>
  <si>
    <t>folyadék</t>
  </si>
  <si>
    <t>előkészítés</t>
  </si>
  <si>
    <t>megjegyzés</t>
  </si>
  <si>
    <t>erjesztett zölddió</t>
  </si>
  <si>
    <t>befőtt, 6dl víz 6dl cukor, fahéj,szegfűszeg,citromlé, üvegezve, dunsztolva</t>
  </si>
  <si>
    <t>zölddió likőr, 1,3 dl pálinka,szegfűszeg, fahéj, citromhéj (1l barack 2007.évi, 0,3 l ágyas szilva 2009 évi)</t>
  </si>
  <si>
    <t>elfogyott, közepesen jó</t>
  </si>
  <si>
    <t>már nem sós, savanykás, jó ízű</t>
  </si>
  <si>
    <t>finom, elfogyott</t>
  </si>
  <si>
    <t>összes</t>
  </si>
  <si>
    <t>mancsolt magos fosó szilva</t>
  </si>
  <si>
    <t>4:1 szilva:víz</t>
  </si>
  <si>
    <t>egyre jobb, már nem sós, mindjárt elfogy</t>
  </si>
  <si>
    <t>elfogyott</t>
  </si>
  <si>
    <t>4. hét után kész</t>
  </si>
  <si>
    <t>10. nap leszűrni, 10 dkg cukor minden literhez, forrni kezd</t>
  </si>
  <si>
    <t>forr</t>
  </si>
  <si>
    <t>tettem hozzá</t>
  </si>
  <si>
    <t>leszűrtem</t>
  </si>
  <si>
    <t>2014.17.20</t>
  </si>
  <si>
    <t>2014.17.21</t>
  </si>
  <si>
    <t>nagyon forr</t>
  </si>
  <si>
    <t>1 l. lé maradt</t>
  </si>
  <si>
    <t>elfogyott az első üveg, másik üveg tartalmához joghurtot kevertem</t>
  </si>
  <si>
    <t>úszik a konyha</t>
  </si>
  <si>
    <t>cukrot adtam</t>
  </si>
  <si>
    <t>csendesedik, savanykás</t>
  </si>
  <si>
    <t>erősen habzik</t>
  </si>
  <si>
    <t>kidobtam, elkezdett rothadni</t>
  </si>
  <si>
    <t>forrás lassul</t>
  </si>
  <si>
    <t>lassul a habzás</t>
  </si>
  <si>
    <t>leállt a habzás</t>
  </si>
  <si>
    <t>kis üvegekbe , 3 db, szét raktam</t>
  </si>
  <si>
    <t>darabolt alma</t>
  </si>
  <si>
    <t>2,5 l forralt víz + 25gkg cukor</t>
  </si>
  <si>
    <t>4 dkg sóban áll 3 órát, 1 dkg só /káposzta kg</t>
  </si>
  <si>
    <t>elkezdett forrni</t>
  </si>
  <si>
    <t>2,5 liter likőr</t>
  </si>
  <si>
    <t>kenyér, mert édes, nem savanyodik</t>
  </si>
  <si>
    <t>mintha forrna</t>
  </si>
  <si>
    <t>forrás leállt</t>
  </si>
  <si>
    <t>leszívás, szűrés, üvegezés</t>
  </si>
  <si>
    <t>dió maradék komposztba</t>
  </si>
  <si>
    <t>leszűrni, üvegezni, 3 üveg, különböző méret</t>
  </si>
  <si>
    <t>forr és kezd savanyodni</t>
  </si>
  <si>
    <t>nyugodt finom íze van</t>
  </si>
  <si>
    <t>megpuhult, ellágyult a káposzta????</t>
  </si>
  <si>
    <t>napok óta nem forr</t>
  </si>
  <si>
    <t>forr, savanyú</t>
  </si>
  <si>
    <t>kész ecet liter</t>
  </si>
  <si>
    <t>2,3l szűrt folyadék + 23dkg cukor</t>
  </si>
  <si>
    <t>1/3-a meglágyult, kidobtam</t>
  </si>
  <si>
    <t>nem forr, nem lágyul tovább</t>
  </si>
  <si>
    <t>egy üveggel megfőztem</t>
  </si>
  <si>
    <t>egy üveggel megpuhult, kidobtam</t>
  </si>
  <si>
    <t>4 dkg sóban áll 6 órát, 2 dkg só /káposzta kg</t>
  </si>
  <si>
    <t>nem forr, már 23-25 fok van kinn</t>
  </si>
  <si>
    <t>a rozsdaszínű réteg vastagszik, üledék szaporodik fel az üveg alján</t>
  </si>
  <si>
    <t>mintha, forrna</t>
  </si>
  <si>
    <t>forrogat és sós</t>
  </si>
  <si>
    <t>nem forr és sós</t>
  </si>
  <si>
    <t>élesztő</t>
  </si>
  <si>
    <t xml:space="preserve">forr </t>
  </si>
  <si>
    <t>szűrni, üvegezni, kész</t>
  </si>
  <si>
    <t>2,1 + 0,3 kg darabolt alma + birs</t>
  </si>
  <si>
    <t>1dkg élesztő</t>
  </si>
  <si>
    <t>1,6 l forralt víz + 25dkg cukor</t>
  </si>
  <si>
    <t>nem forr sós</t>
  </si>
  <si>
    <t>mintha savanyodna</t>
  </si>
  <si>
    <t>12dkg cukor</t>
  </si>
  <si>
    <t>inkább sós, mint savanyú</t>
  </si>
  <si>
    <t>a rozsdaszínű réteg, üledék szaporodik fel az üveg alján</t>
  </si>
  <si>
    <t>a rozsdaszínű réteg, üledék szaporodik fel az üveg alján, egész jó az íze</t>
  </si>
  <si>
    <t>0,5dkg élesztő+ ecetágy 1 evőkanál + előző darabos részek átmosása lett a "víz"</t>
  </si>
  <si>
    <t>2,5 l előző darabos részek átmosása lett a  "víz" + 25dkg cukor</t>
  </si>
  <si>
    <t>megse moccan, hideg van kinn 17 fok C</t>
  </si>
  <si>
    <t>2,2 l szűrlet</t>
  </si>
  <si>
    <t>23 dkg cukor</t>
  </si>
  <si>
    <t>nem moccan</t>
  </si>
  <si>
    <t>birs</t>
  </si>
  <si>
    <t>kicsi buborékok az üveg belső falán fél cm sávban</t>
  </si>
  <si>
    <t>3,5 birs főzőlé</t>
  </si>
  <si>
    <t>1 dkg élesztő</t>
  </si>
  <si>
    <t>lehaboztam</t>
  </si>
  <si>
    <t>kicsit habzik</t>
  </si>
  <si>
    <t>rossz a szaga, de nem savanyú</t>
  </si>
  <si>
    <t>reggelre kihabzik az üvegből</t>
  </si>
  <si>
    <t>3 dkg sóban áll 6 órát, 1 dkg só /káposzta kg</t>
  </si>
  <si>
    <t>kiforrt az üvegből estére</t>
  </si>
  <si>
    <t>csöndesedett</t>
  </si>
  <si>
    <t>csöndes</t>
  </si>
  <si>
    <t>rossz szag csökkent</t>
  </si>
  <si>
    <t>langyos a darálék</t>
  </si>
  <si>
    <t>csöndes sós</t>
  </si>
  <si>
    <t>jó ízű</t>
  </si>
  <si>
    <t>3db 0,5 l  és 2db 0,25 dl üveg</t>
  </si>
  <si>
    <t>csöndes sós tördezett fehér lepedék a tetején</t>
  </si>
  <si>
    <t>2,5l szűrlet + 25dkg cukor</t>
  </si>
  <si>
    <t>lehaboztam még mindig édes</t>
  </si>
  <si>
    <t>semmi forrás, de van rajta ecetágy</t>
  </si>
  <si>
    <t>áll</t>
  </si>
  <si>
    <t>hát, nem sokkal kecsegtet</t>
  </si>
  <si>
    <t>mintha puhulna, nem sokérő</t>
  </si>
  <si>
    <t>savanykás</t>
  </si>
  <si>
    <t>enyhén savanykás, de inkább sós</t>
  </si>
  <si>
    <t>ronda, fehéres-szürke töredezett réteg, gusztustalan</t>
  </si>
  <si>
    <t>sós, ronda, fehéres-szürke töredezett réteg, gusztustalan</t>
  </si>
  <si>
    <t>kidobtam</t>
  </si>
  <si>
    <t>kész, 4 üveg</t>
  </si>
  <si>
    <t>ecetágy</t>
  </si>
  <si>
    <t>1 ek só</t>
  </si>
  <si>
    <t>kenyér, birs ecetágy</t>
  </si>
  <si>
    <t>kész</t>
  </si>
  <si>
    <t>erősen savanyú lé</t>
  </si>
  <si>
    <t>3,5l birs főzőlé + 35dkg cukor</t>
  </si>
  <si>
    <t>szűrés, üvegezés</t>
  </si>
  <si>
    <t>kellően savanyú, jó segítő a konvektor melege</t>
  </si>
  <si>
    <t>1,5 ek sóban áll, meggyúrva, kimosva</t>
  </si>
  <si>
    <t>mintha rossz irányba menne</t>
  </si>
  <si>
    <t>mégse, rendben van, savanyodik</t>
  </si>
  <si>
    <t>kicsit még sós</t>
  </si>
  <si>
    <t>2db 7/8-os üveg</t>
  </si>
  <si>
    <t>meleg konvektor, reggelre erjed</t>
  </si>
  <si>
    <t>erjed, kifutott az üvegből</t>
  </si>
  <si>
    <t>jó ízű, sós vízzel pótoltam alevet</t>
  </si>
  <si>
    <t>kicsit sós, de savanyú is, jó</t>
  </si>
  <si>
    <t>savanyú, kemény,finom, üvegeztem</t>
  </si>
  <si>
    <t>megfőztem</t>
  </si>
  <si>
    <t>közepes, lyukas az uborka belseje</t>
  </si>
  <si>
    <t>forr, kifolyik az üvegből, kezd savanyodni</t>
  </si>
  <si>
    <r>
      <t xml:space="preserve">még több kifolyt az üvegből </t>
    </r>
    <r>
      <rPr>
        <u val="single"/>
        <sz val="10"/>
        <rFont val="Arial"/>
        <family val="2"/>
      </rPr>
      <t>reggelre</t>
    </r>
  </si>
  <si>
    <t>csendesedik, de forr</t>
  </si>
  <si>
    <t>csendesen forr, savanykás</t>
  </si>
  <si>
    <t>savanykás, kamra</t>
  </si>
  <si>
    <t>finom</t>
  </si>
  <si>
    <t>felét megfőztem</t>
  </si>
  <si>
    <t xml:space="preserve">forr  </t>
  </si>
  <si>
    <t>nem forr, kész, savanyú</t>
  </si>
  <si>
    <t>msik felét nyersen megettem</t>
  </si>
  <si>
    <t>harmadát megettem</t>
  </si>
  <si>
    <t>csökkent a forrás</t>
  </si>
  <si>
    <t>kellemesen savanyú, átgyúrtam</t>
  </si>
  <si>
    <t>alig forr</t>
  </si>
  <si>
    <t>hm, hm</t>
  </si>
  <si>
    <t>savanyú és sós is, de jó</t>
  </si>
  <si>
    <t>kelkáposzta</t>
  </si>
  <si>
    <t>elfogyott, finom volt</t>
  </si>
  <si>
    <t>"0/1 ha 1 jó</t>
  </si>
  <si>
    <t>kidobva</t>
  </si>
  <si>
    <t>főtt rizsliszt</t>
  </si>
  <si>
    <t>uborkalé</t>
  </si>
  <si>
    <t>forr, 1 t.k. joghurt</t>
  </si>
  <si>
    <t>2db 7/8-os üveg, kész</t>
  </si>
  <si>
    <t>főtt rizsliszt  kenyér</t>
  </si>
  <si>
    <t>erősen habzik,kenyér</t>
  </si>
  <si>
    <t>a lé savanykás, a káposzta sós, joghurt</t>
  </si>
  <si>
    <t>nem forr és sós, élesztő</t>
  </si>
  <si>
    <t>nem savanyodik, élesztő</t>
  </si>
  <si>
    <t>nyugodt, joghurt</t>
  </si>
  <si>
    <t>nem forr és sós, kenyér</t>
  </si>
  <si>
    <t>savanyodik, élesztő</t>
  </si>
  <si>
    <t>+1 l víz, 1e.k. konyhasó, kenyér</t>
  </si>
  <si>
    <t>forr, savanyodik</t>
  </si>
  <si>
    <t>finom volt, elfogyott</t>
  </si>
  <si>
    <t>2014.11.30 nagyon finom, nehéz az ízét máshoz hasonlítani</t>
  </si>
  <si>
    <t>ekkor szirup 1 l víz + 50 dkg cukor</t>
  </si>
  <si>
    <t>ronda fekete, nagyon keserű, kísérlet, meddig bírja tartósító nélkül? Milyen íze lesz?</t>
  </si>
  <si>
    <t>befőtt</t>
  </si>
  <si>
    <t>dió likőr</t>
  </si>
  <si>
    <t>leszűrni, üvegezni</t>
  </si>
  <si>
    <t>sokszor öblitve,</t>
  </si>
  <si>
    <t xml:space="preserve"> 1/3 bögre cukor 2/3 bögre víz, forralva,cukor,fahéj,szegfűszegek, üvegezve, fejreállítva</t>
  </si>
  <si>
    <t>2015..01.28 meg kéne kóstoni milyen lett!</t>
  </si>
  <si>
    <t>0,5 liter leszívás, 0,3 l a többi szűrés</t>
  </si>
  <si>
    <t>leszűrtem a felét, az ecetágyat az almához raktam, opálos szűrlet 2 db 5dl, 1 db 1,5dl, 1 db 1 dl üveg</t>
  </si>
  <si>
    <t>nyers rizsliszt</t>
  </si>
  <si>
    <t>édes lé, opálosodik a víz</t>
  </si>
  <si>
    <t>rozsdaszínű a felső 1 ujjnyi, a forrás áll</t>
  </si>
  <si>
    <t>leöntöttem az alján összegyűlt üledéket</t>
  </si>
  <si>
    <t>kisebb üvegbe öntöttem, a murcit leöntöttem, ecetágy stabilan megvan</t>
  </si>
  <si>
    <t>kiforrt az üvegből, nagyobb üvegbe tettem, buborékos</t>
  </si>
  <si>
    <t>meggy murci a nagy, fosószílva murci a kicsi üvegbe, cc másfél, egy deci</t>
  </si>
  <si>
    <t>ecetágy(acs)kát raktam hozzá, a leszűrt fosószílváról</t>
  </si>
  <si>
    <t>habos, rozsdaszínű összefüggő réteg a tetején</t>
  </si>
  <si>
    <t>estére elárasztás volt, kiforrt az üvegből, kifolyt az alátett tálból, lefolyt a hűtő tetejéről, úszott a konyha, úgy 3/4 litert sikerült megmenteni a tálban maradt léből, igen jó ízű</t>
  </si>
  <si>
    <t>rozsdaszínű a felső 2-3 ujjnyi, a forrás megállt</t>
  </si>
  <si>
    <t>rozsdaszínű a felső 2 ujjnyi, a forrás áll</t>
  </si>
  <si>
    <t>meleg konvektor, forr, kifolyik az üvegből, kezd savanyodni</t>
  </si>
  <si>
    <t>meleg konvektor, nagyon forr, kifolyik az üvegből, kezd savanyodni</t>
  </si>
  <si>
    <t>meleg konvektor, alig forr</t>
  </si>
  <si>
    <t>meleg konvektor, délelőtt kiforr az üvegből</t>
  </si>
  <si>
    <t>cékla</t>
  </si>
  <si>
    <t>8 dkg sóban  és 3 dl vízben áll 8 órát, ezalatt 3x megkeverve, ezután kinyomkodva, folyóvízzel többször lemosva, 1,7 dkg !! só 3 dl vízbe összekeverve a fött riszliszttel, üveg aljára lisztes lé, szorosan belenyomkodva az lisztes lével összekevert káposzta, tetejére egy tiszta ruha, (különben a káposzta feljön a tetejre, nem merül el a vízben, és elkezd penészedni,) ráöntve a maradék lisztes léből annyi, hogy 3 ujjnyi maradjon üresen az üveg szájáig, tiszta csavaros tetővel lezárva, de nem szorosan. Az erjedés alatt kitágul a káposzta és a lé, kifolyhat az üvegből, célszerű alátenni egy 2-3 ujjnyis peremű tányért, vagy úszik a konyha.  rizsliszt 2 e.k./kg</t>
  </si>
  <si>
    <t>1,5 ek só,előző savanyú leve+ rizsliszt</t>
  </si>
  <si>
    <t>2 ek só,1 ek  riszliszt</t>
  </si>
  <si>
    <t>megfőztem, kicsi meglágyult, az íze elfogadható</t>
  </si>
  <si>
    <t>feles üvegnyi maradt, kicsit puha, átgyúrtam</t>
  </si>
  <si>
    <t>7/8os üvegbe raktam</t>
  </si>
  <si>
    <t>kínai kel</t>
  </si>
  <si>
    <t>nagyon finom, ropog a kínai kel levél erezete</t>
  </si>
  <si>
    <t>üvegeztem, finom, nagyon</t>
  </si>
  <si>
    <t>reggelre kiforrt az üvegből</t>
  </si>
  <si>
    <t>meleg konvektor, reggel csendes, kínai kel levet öntöttem hozzá</t>
  </si>
  <si>
    <t>kidobott KG</t>
  </si>
  <si>
    <t>a retek megpuhult, nem jó, a sárgarépa nem túl jó, uborka ehető, a többitkidobtam</t>
  </si>
  <si>
    <t>nagyon jó íze van, finoman savanykás, üvegezés, 1,7 7/8-os üveg</t>
  </si>
  <si>
    <t>egyik üveg, tartalát a joghurtos lébe öntöttem</t>
  </si>
  <si>
    <t>erősen savanyú,üvegezés, 2,5 7/8-os üveg</t>
  </si>
  <si>
    <t>főtt</t>
  </si>
  <si>
    <t>erjedési napok</t>
  </si>
  <si>
    <t>raktam még hozzá ,1,5 ek sóban áll, meggyúrva, kimosva</t>
  </si>
  <si>
    <t>1 kg fejeskáposzta gyalulva</t>
  </si>
  <si>
    <t>1 ek rizsliszt (Auchan vagy ahol találok, esetleg otthon megdarálom a rizst)</t>
  </si>
  <si>
    <t>Ha nem így járok el jó eséllyel elromlik.</t>
  </si>
  <si>
    <t>forralt víz n</t>
  </si>
  <si>
    <t>forralt víz n, 2 dl uborkalé</t>
  </si>
  <si>
    <t>konvektorra raktam, jó meleg, de nem  volt, enyhe savnyú illat</t>
  </si>
  <si>
    <t>1,1 ek só 3 dl forralt  víz, 1 ek  riszliszt</t>
  </si>
  <si>
    <t>1,5ek só 0,5dl forralt  víz, 1,5 ek  rizsliszt</t>
  </si>
  <si>
    <t>1 ek só 0,5dl forralt  víz, 1ek  rizsliszt</t>
  </si>
  <si>
    <t>2ek só 0,5dl forralt  víz, 1,5 ek  rizsliszt</t>
  </si>
  <si>
    <t>1,5ek só 0,5dl forralt  víz,1,5 ek  rizsliszt</t>
  </si>
  <si>
    <t>0,5ek só 0,3dl forralt  víz,0,5 ek  rizsliszt</t>
  </si>
  <si>
    <t>Savanyú káposzta (tejsavas erjesztéssel)</t>
  </si>
  <si>
    <t>nagyon rossz, ecetágyat soha többé</t>
  </si>
  <si>
    <t>savanyodik, kiforr az üvegből</t>
  </si>
  <si>
    <t>forr, savanyodik,kiforr az üvegből</t>
  </si>
  <si>
    <t>forr, savanyú, kevesebb forr ki</t>
  </si>
  <si>
    <t>savanyú, csendesedik</t>
  </si>
  <si>
    <t>leált a forrás, savanyú, kellemes</t>
  </si>
  <si>
    <t>3 7/8-os üveg lett, 1,5 dl lé</t>
  </si>
  <si>
    <t>savanyodik, de keserű mellékiz</t>
  </si>
  <si>
    <t>savanyú, de kicsit keserű, csendesedik</t>
  </si>
  <si>
    <t>átgyúrtam, ropog, finom káposzta szaga van, savanyú</t>
  </si>
  <si>
    <t>forr, sós</t>
  </si>
  <si>
    <t>sós, gyanús</t>
  </si>
  <si>
    <r>
      <t xml:space="preserve">Van amikor </t>
    </r>
    <r>
      <rPr>
        <sz val="10"/>
        <color indexed="10"/>
        <rFont val="Arial"/>
        <family val="2"/>
      </rPr>
      <t>natúr joghurttal készítem</t>
    </r>
    <r>
      <rPr>
        <sz val="10"/>
        <rFont val="Arial"/>
        <family val="0"/>
      </rPr>
      <t>, azzal még finomabb, selymesebb az íze.</t>
    </r>
  </si>
  <si>
    <t>Naponta, keveréskor megszaglászom, megkóstolom. Ez is fontos, hogy tudjam hol tart az erjedés.</t>
  </si>
  <si>
    <t>Fontos, hogy az erjedés alatt minden reggel és este megkeverem, átgyúrom a káposztát, úgy, hogy az alja kerül a tetejére. Ezzel megakadályozom, hogy a tetején megtelepedő nem kívánatos gombák és bacik elszaporodjanak.</t>
  </si>
  <si>
    <t>A gyalult káposztát beszórom sóval, jól összekeverem, összegyúrom, utána letakarom egy tiszta konyharuhával. Két óránként ismét összegyúrom. 5-6 óra múlva elkészítem a rizslisztes keveréket.</t>
  </si>
  <si>
    <t>1 ek só, ne legyen jódozott (a jód öli a bacikat, ez nem jó,mert a tejsav baktériumokat is megöli)</t>
  </si>
  <si>
    <t>1/3-a meglágyult, 2 kis üvegbe raktam</t>
  </si>
  <si>
    <t>villanysütőben, rácson, rajta zsírpapírral</t>
  </si>
  <si>
    <t xml:space="preserve"> </t>
  </si>
  <si>
    <t xml:space="preserve">A káposzta tetejére egy körnek kivágott káposzta levelet teszek, a kerületén 1 cm mélyen sugárirányban bevagdosva, ezzel igyekszem megakadályozni, hogy a káposztaszeletek kikukucskáljanak a folyadékból. </t>
  </si>
  <si>
    <t>Összekeverem a káposztával utána belegyömöszölöm egy üvegbe, a berakást egy kis folyadékkal kezdem, 2-3 ek a rizslisztes léből, erre rakosgatom 2-3 maroknyiként, majd ököllel lenyomkodom, berakás, nyomkodás, amíg el nem fogy a káposzta. Vigyázok, hogy ne maradjon légbuborék  (romlást okozhat) a káposztában.</t>
  </si>
  <si>
    <t xml:space="preserve">Az erjedés lezajlása hőmérséklet függő. Minél melegebb van,  - de 35 foknál nem melegebb - annál gyorsabb. Átlagban 9 nap, de néha 4 vagy 21. </t>
  </si>
  <si>
    <t>eltelt nap</t>
  </si>
  <si>
    <t>meggymag és kipréselt húsa</t>
  </si>
  <si>
    <t>gyönyörű meggyszín, finom</t>
  </si>
  <si>
    <t>+10 dkg cukor, +30dkg meggy</t>
  </si>
  <si>
    <t>leszűrtem, cukrot megkapta</t>
  </si>
  <si>
    <t>fakó sárga szín, jó íz</t>
  </si>
  <si>
    <t>leszűrtem a másik felét, ennek a fele átlátszó, másik fele törtfényű, átlátszatlan szűrlet</t>
  </si>
  <si>
    <t>opálos szín, jó íz, ez a legjobb az ecetek között</t>
  </si>
  <si>
    <t>4 üveg</t>
  </si>
  <si>
    <t>borostyán sárga szín, erősebb a többinél</t>
  </si>
  <si>
    <t>leszűrtem, a párom elviselhetetlenül büdösnek mondja</t>
  </si>
  <si>
    <t>kisebb üvegbe raktam át</t>
  </si>
  <si>
    <t>savanykás, földszag csökken, szép cékla szín</t>
  </si>
  <si>
    <t>savanykás, földszag alig, szép cékla szín</t>
  </si>
  <si>
    <t>savanyú, forrás megállt, szép céklalé, enyhe földszag</t>
  </si>
  <si>
    <t>finom, savanykás íz, jó állagú cékla, szép céklaszínű lé, enyhe földszag</t>
  </si>
  <si>
    <t>a levelek széle sárgás fekete foltok itt-ott alevélen. Ezeket kivágtam</t>
  </si>
  <si>
    <t>forrás áll, keserüség csökkent, nem szűnt meg</t>
  </si>
  <si>
    <t>utána olvastam, a keserű íz nem kelkáposztasajátja, inkább a betegséget okozó mikroorganizmusok anyagcsere terméke</t>
  </si>
  <si>
    <t>Fontos, hogy egészséges legyen a káposzta (jó káposzta illata legyen, ne legyen elszíneződve, ne legyen megrepedve, ..), hogy tiszták legyenek az eszközök, hogy alaposan megmosott kézzel dolgozzak. Erjedés után nem használok tartósítót, így sok múlik a tisztaságon.</t>
  </si>
  <si>
    <r>
      <t xml:space="preserve">Az erjesztés során előfordulhat hogy, ha győznek </t>
    </r>
    <r>
      <rPr>
        <sz val="10"/>
        <color indexed="10"/>
        <rFont val="Arial"/>
        <family val="2"/>
      </rPr>
      <t>is</t>
    </r>
    <r>
      <rPr>
        <sz val="10"/>
        <rFont val="Arial"/>
        <family val="0"/>
      </rPr>
      <t xml:space="preserve"> tejsavbacik az egyéb mikroorganizmusok felett, megkeseredhet a készítmény. Ez jelentheti azt, hogy jelentős mennyiségű nem tejsav baci is jelen van, amik anyagcseréjük során kiválasztják a keserű ízt okozó anyagot ("toxint").</t>
    </r>
  </si>
  <si>
    <r>
      <t>0,5 l forralt víz melegen (cc 40C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)</t>
    </r>
  </si>
  <si>
    <r>
      <t>A rizslisztet 2dl forró vízzel felöntöm, közben kevergetem és forralom. Tejföl sűrűségűre főzöm, majd öntök hozzá plusz 3 dl forró vizet, ezzel is elkeverem. Ezt a levet öntöm rá melegen (cc 40C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) a</t>
    </r>
    <r>
      <rPr>
        <sz val="10"/>
        <rFont val="Arial"/>
        <family val="0"/>
      </rPr>
      <t xml:space="preserve"> sóval összekevert, a többször átgyúrt káposztára. </t>
    </r>
  </si>
  <si>
    <t>Ha kilógnak megromlik, penészedik esetleg puhul a káposzta. A maradék levet a káposztára öntöm. Hagyok helyet az üvegben az erjedésnek. Ez legalább 2-3 ujjnyi, de  még így is előfordul, hogy "kiforr" az üvegből.</t>
  </si>
  <si>
    <t>Amikor megtöltöttem az üveget kívülről lemosom, szárazra törlöm, dátummal felcímkézem, tetejére teszek egy tiszte kistányért, vagy egy csavarostetőt, amit lazára hagyok. Ezzel engedem, hogy a keletkező gázok távozzanak.</t>
  </si>
  <si>
    <r>
      <t xml:space="preserve">A különbség annyi, hogy a rizsliszt helyett </t>
    </r>
    <r>
      <rPr>
        <sz val="10"/>
        <color indexed="10"/>
        <rFont val="Arial"/>
        <family val="2"/>
      </rPr>
      <t xml:space="preserve">2 ek natúr joghurtot </t>
    </r>
    <r>
      <rPr>
        <sz val="10"/>
        <rFont val="Arial"/>
        <family val="0"/>
      </rPr>
      <t xml:space="preserve">használok. Ezt azonban a laktóz érzékenyek nem fogyaszthatják, gondolhatjátok, de a laktózt elbontják a tejsav bacik, így elvileg a laktóz átalakul. </t>
    </r>
  </si>
  <si>
    <t>http://www.vilaglex.hu/Lexikon/Html/Fermenta.htm</t>
  </si>
  <si>
    <t>forr, konvektorra raktam, jó meleg, de nem  volt, forró</t>
  </si>
  <si>
    <t>8 dkg sóban áll 3 órát, fött rizs + 1 dgkgsó /káposzta kg  rizsliszt 1 e.k./kg, kenyér</t>
  </si>
  <si>
    <t>kidobtam, keserű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</si>
</sst>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#,###"/>
    <numFmt numFmtId="166" formatCode="#,##0.0"/>
    <numFmt numFmtId="167" formatCode="#,###.#"/>
    <numFmt numFmtId="168" formatCode="#,##0.#"/>
    <numFmt numFmtId="169" formatCode="_-* #,##0.0;\-* #,##0.00\-;_-* &quot;-&quot;??_-"/>
    <numFmt numFmtId="170" formatCode="_-* #,##0.0;\-* #,##0.00;_-* &quot;-&quot;??_-"/>
    <numFmt numFmtId="171" formatCode="_-* #,##0.0;* #,##0.00;_-* &quot;-&quot;??_-"/>
    <numFmt numFmtId="172" formatCode="_-* #,##0.0;* #,##0.00;"/>
    <numFmt numFmtId="173" formatCode="_-* #,##0.00;* #,##0.00;"/>
    <numFmt numFmtId="174" formatCode="[$-40E]yyyy\.\ mmmm\ d\."/>
    <numFmt numFmtId="175" formatCode="yyyy/mm/dd;@"/>
    <numFmt numFmtId="176" formatCode="[h]:mm:ss;@"/>
    <numFmt numFmtId="177" formatCode="#,##0_ ;\-#,##0\ "/>
  </numFmts>
  <fonts count="10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 quotePrefix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 quotePrefix="1">
      <alignment vertical="top"/>
    </xf>
    <xf numFmtId="3" fontId="0" fillId="0" borderId="0" xfId="0" applyNumberForma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177" fontId="0" fillId="0" borderId="0" xfId="15" applyNumberFormat="1" applyAlignment="1">
      <alignment vertical="top"/>
    </xf>
    <xf numFmtId="0" fontId="3" fillId="0" borderId="0" xfId="0" applyFont="1" applyAlignment="1">
      <alignment horizontal="center" vertical="center" wrapText="1"/>
    </xf>
    <xf numFmtId="0" fontId="9" fillId="0" borderId="0" xfId="17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vilaglex.hu/Lexikon/Html/Fermenta.htm" TargetMode="Externa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E22" sqref="E22"/>
    </sheetView>
  </sheetViews>
  <sheetFormatPr defaultColWidth="9.140625" defaultRowHeight="12.75"/>
  <cols>
    <col min="1" max="1" width="23.421875" style="0" bestFit="1" customWidth="1"/>
    <col min="2" max="2" width="4.57421875" style="9" bestFit="1" customWidth="1"/>
    <col min="3" max="3" width="10.140625" style="0" bestFit="1" customWidth="1"/>
    <col min="6" max="6" width="8.140625" style="0" bestFit="1" customWidth="1"/>
    <col min="10" max="10" width="14.421875" style="0" bestFit="1" customWidth="1"/>
  </cols>
  <sheetData>
    <row r="1" spans="2:5" s="15" customFormat="1" ht="12.75">
      <c r="B1" s="19">
        <f>B4+B9</f>
        <v>2.6</v>
      </c>
      <c r="C1" s="15" t="s">
        <v>10</v>
      </c>
      <c r="D1" s="19">
        <f>B5+B10</f>
        <v>0.83</v>
      </c>
      <c r="E1" s="15" t="s">
        <v>11</v>
      </c>
    </row>
    <row r="2" spans="1:7" s="8" customFormat="1" ht="12.75">
      <c r="A2" s="7" t="s">
        <v>8</v>
      </c>
      <c r="B2" s="18" t="s">
        <v>9</v>
      </c>
      <c r="C2" s="8" t="s">
        <v>0</v>
      </c>
      <c r="D2" s="8" t="s">
        <v>7</v>
      </c>
      <c r="E2" s="8" t="s">
        <v>1</v>
      </c>
      <c r="F2" s="8" t="s">
        <v>2</v>
      </c>
      <c r="G2" s="8" t="s">
        <v>3</v>
      </c>
    </row>
    <row r="3" ht="12.75">
      <c r="A3" t="s">
        <v>24</v>
      </c>
    </row>
    <row r="4" spans="1:9" ht="14.25">
      <c r="A4" s="4" t="s">
        <v>10</v>
      </c>
      <c r="B4" s="9">
        <v>1.3</v>
      </c>
      <c r="C4" s="1">
        <v>41804</v>
      </c>
      <c r="D4" s="2">
        <v>0.8333333333333334</v>
      </c>
      <c r="E4" s="2">
        <v>1</v>
      </c>
      <c r="F4" s="3">
        <f>E4-D4</f>
        <v>0.16666666666666663</v>
      </c>
      <c r="G4" t="s">
        <v>4</v>
      </c>
      <c r="H4" t="s">
        <v>25</v>
      </c>
      <c r="I4" t="s">
        <v>295</v>
      </c>
    </row>
    <row r="5" spans="1:7" ht="14.25">
      <c r="A5" s="4" t="s">
        <v>11</v>
      </c>
      <c r="B5" s="9">
        <v>0.48</v>
      </c>
      <c r="C5" s="1">
        <v>41805</v>
      </c>
      <c r="D5" s="2">
        <v>0</v>
      </c>
      <c r="E5" s="2">
        <v>0.5208333333333334</v>
      </c>
      <c r="F5" s="3">
        <f>E5-D5</f>
        <v>0.5208333333333334</v>
      </c>
      <c r="G5" t="s">
        <v>6</v>
      </c>
    </row>
    <row r="6" spans="6:10" ht="12.75">
      <c r="F6" s="3">
        <f>SUM(F4:F5)</f>
        <v>0.6875</v>
      </c>
      <c r="J6" s="3"/>
    </row>
    <row r="7" spans="6:10" ht="12.75">
      <c r="F7" s="2"/>
      <c r="J7" s="3"/>
    </row>
    <row r="8" ht="12.75">
      <c r="A8" t="s">
        <v>49</v>
      </c>
    </row>
    <row r="9" spans="1:9" ht="14.25">
      <c r="A9" s="4" t="s">
        <v>10</v>
      </c>
      <c r="B9" s="9">
        <v>1.3</v>
      </c>
      <c r="C9" s="1">
        <v>41829</v>
      </c>
      <c r="D9" s="2">
        <v>0.0006944444444444445</v>
      </c>
      <c r="E9" s="2">
        <v>0.15972222222222224</v>
      </c>
      <c r="F9" s="3">
        <f>E9-D9</f>
        <v>0.1590277777777778</v>
      </c>
      <c r="G9" t="s">
        <v>4</v>
      </c>
      <c r="H9" t="s">
        <v>25</v>
      </c>
      <c r="I9" t="s">
        <v>295</v>
      </c>
    </row>
    <row r="10" spans="1:7" ht="14.25">
      <c r="A10" s="4" t="s">
        <v>11</v>
      </c>
      <c r="B10" s="9">
        <v>0.35</v>
      </c>
      <c r="C10" s="1">
        <v>41829</v>
      </c>
      <c r="D10" s="2">
        <v>0.5</v>
      </c>
      <c r="E10" s="2">
        <v>0.9423611111111111</v>
      </c>
      <c r="F10" s="3">
        <f>E10-D10</f>
        <v>0.4423611111111111</v>
      </c>
      <c r="G10" t="s">
        <v>5</v>
      </c>
    </row>
    <row r="11" spans="6:10" ht="12.75">
      <c r="F11" s="3">
        <f>SUM(F9:F10)</f>
        <v>0.6013888888888889</v>
      </c>
      <c r="J11" s="3"/>
    </row>
    <row r="13" spans="1:6" ht="12.75">
      <c r="A13" s="4"/>
      <c r="C13" s="1"/>
      <c r="D13" s="2"/>
      <c r="E13" s="2"/>
      <c r="F13" s="3"/>
    </row>
    <row r="14" spans="1:6" ht="12.75">
      <c r="A14" s="4"/>
      <c r="C14" s="1"/>
      <c r="D14" s="2"/>
      <c r="E14" s="2"/>
      <c r="F14" s="3"/>
    </row>
    <row r="15" spans="1:10" ht="12.75">
      <c r="A15" s="4"/>
      <c r="F15" s="3"/>
      <c r="J15" s="3"/>
    </row>
    <row r="16" ht="12.75">
      <c r="J16" s="3"/>
    </row>
    <row r="18" spans="1:6" ht="12.75">
      <c r="A18" s="4"/>
      <c r="C18" s="1"/>
      <c r="D18" s="2"/>
      <c r="E18" s="2"/>
      <c r="F18" s="3"/>
    </row>
    <row r="19" spans="1:6" ht="12.75">
      <c r="A19" s="4"/>
      <c r="C19" s="1"/>
      <c r="D19" s="2"/>
      <c r="E19" s="2"/>
      <c r="F19" s="3"/>
    </row>
    <row r="20" spans="1:10" ht="12.75">
      <c r="A20" s="4"/>
      <c r="F20" s="3"/>
      <c r="J20" s="3"/>
    </row>
    <row r="21" spans="6:10" ht="12.75">
      <c r="F21" s="2"/>
      <c r="J21" s="3"/>
    </row>
    <row r="22" spans="6:10" ht="12.75">
      <c r="F22" s="2"/>
      <c r="J22" s="3"/>
    </row>
    <row r="23" spans="6:10" ht="12.75">
      <c r="F23" s="2"/>
      <c r="J23" s="3"/>
    </row>
    <row r="24" spans="6:10" ht="12.75">
      <c r="F24" s="2"/>
      <c r="J24" s="3"/>
    </row>
    <row r="25" spans="6:10" ht="12.75">
      <c r="F25" s="2"/>
      <c r="J25" s="3"/>
    </row>
    <row r="26" spans="6:10" ht="12.75">
      <c r="F26" s="2"/>
      <c r="J26" s="3"/>
    </row>
    <row r="27" spans="6:10" ht="12.75">
      <c r="F27" s="2"/>
      <c r="J27" s="3"/>
    </row>
    <row r="28" ht="12.75">
      <c r="J28" s="2"/>
    </row>
    <row r="29" spans="3:6" ht="12.75">
      <c r="C29" s="1"/>
      <c r="D29" s="2"/>
      <c r="E29" s="3"/>
      <c r="F29" s="2"/>
    </row>
    <row r="30" spans="3:6" ht="12.75">
      <c r="C30" s="1"/>
      <c r="D30" s="2"/>
      <c r="E30" s="2"/>
      <c r="F30" s="2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pane ySplit="2" topLeftCell="BM3" activePane="bottomLeft" state="frozen"/>
      <selection pane="topLeft" activeCell="A1" sqref="A1"/>
      <selection pane="bottomLeft" activeCell="E27" sqref="E27"/>
    </sheetView>
  </sheetViews>
  <sheetFormatPr defaultColWidth="9.140625" defaultRowHeight="12.75"/>
  <cols>
    <col min="1" max="1" width="4.00390625" style="0" bestFit="1" customWidth="1"/>
    <col min="2" max="2" width="15.140625" style="0" bestFit="1" customWidth="1"/>
    <col min="3" max="3" width="21.00390625" style="13" bestFit="1" customWidth="1"/>
    <col min="4" max="4" width="16.28125" style="0" bestFit="1" customWidth="1"/>
    <col min="5" max="5" width="10.140625" style="0" bestFit="1" customWidth="1"/>
    <col min="6" max="6" width="20.421875" style="0" customWidth="1"/>
  </cols>
  <sheetData>
    <row r="1" spans="1:3" s="15" customFormat="1" ht="12.75">
      <c r="A1" s="15">
        <f>SUM(A3:A39)</f>
        <v>3.4</v>
      </c>
      <c r="B1" s="15" t="s">
        <v>62</v>
      </c>
      <c r="C1" s="17"/>
    </row>
    <row r="2" spans="1:6" s="8" customFormat="1" ht="12.75">
      <c r="A2" s="8" t="s">
        <v>9</v>
      </c>
      <c r="B2" s="10" t="s">
        <v>8</v>
      </c>
      <c r="C2" s="12" t="s">
        <v>53</v>
      </c>
      <c r="D2" s="8" t="s">
        <v>54</v>
      </c>
      <c r="E2" s="8" t="s">
        <v>0</v>
      </c>
      <c r="F2" s="8" t="s">
        <v>55</v>
      </c>
    </row>
    <row r="3" spans="2:5" ht="12.75">
      <c r="B3" s="11"/>
      <c r="E3" s="5"/>
    </row>
    <row r="4" spans="1:6" ht="25.5">
      <c r="A4">
        <v>0.3</v>
      </c>
      <c r="B4" s="11" t="s">
        <v>32</v>
      </c>
      <c r="C4" s="13" t="s">
        <v>13</v>
      </c>
      <c r="D4" t="s">
        <v>28</v>
      </c>
      <c r="E4" s="1">
        <v>41804</v>
      </c>
      <c r="F4" s="20" t="s">
        <v>56</v>
      </c>
    </row>
    <row r="5" spans="2:5" ht="12.75">
      <c r="B5" s="11"/>
      <c r="C5" s="14" t="s">
        <v>12</v>
      </c>
      <c r="E5" s="1">
        <v>41812</v>
      </c>
    </row>
    <row r="6" spans="2:5" ht="12.75">
      <c r="B6" s="11" t="s">
        <v>37</v>
      </c>
      <c r="C6" s="13" t="s">
        <v>223</v>
      </c>
      <c r="E6" s="1">
        <v>41814</v>
      </c>
    </row>
    <row r="7" spans="2:6" ht="12.75">
      <c r="B7" s="11"/>
      <c r="E7" s="1">
        <v>41815</v>
      </c>
      <c r="F7" t="s">
        <v>219</v>
      </c>
    </row>
    <row r="8" spans="2:6" ht="12.75">
      <c r="B8" s="11"/>
      <c r="E8" s="1">
        <v>41817</v>
      </c>
      <c r="F8" t="s">
        <v>224</v>
      </c>
    </row>
    <row r="9" spans="2:6" ht="25.5">
      <c r="B9" s="11"/>
      <c r="C9" s="14"/>
      <c r="E9" s="5">
        <f>E8-E4</f>
        <v>13</v>
      </c>
      <c r="F9" s="13" t="s">
        <v>225</v>
      </c>
    </row>
    <row r="10" spans="2:5" ht="12.75">
      <c r="B10" s="11"/>
      <c r="C10" s="14"/>
      <c r="E10" s="5"/>
    </row>
    <row r="11" spans="1:6" ht="25.5">
      <c r="A11">
        <v>1.2</v>
      </c>
      <c r="B11" s="11" t="s">
        <v>33</v>
      </c>
      <c r="C11" s="13" t="s">
        <v>30</v>
      </c>
      <c r="D11" s="11" t="s">
        <v>29</v>
      </c>
      <c r="E11" s="1">
        <v>41804</v>
      </c>
      <c r="F11" s="20" t="s">
        <v>220</v>
      </c>
    </row>
    <row r="12" spans="2:6" ht="12.75">
      <c r="B12" s="11"/>
      <c r="D12" s="11"/>
      <c r="E12" s="1">
        <v>41815</v>
      </c>
      <c r="F12" t="s">
        <v>42</v>
      </c>
    </row>
    <row r="13" spans="2:6" ht="12.75">
      <c r="B13" s="11"/>
      <c r="C13" s="14"/>
      <c r="D13" s="11"/>
      <c r="E13" s="1">
        <v>41810</v>
      </c>
      <c r="F13" t="s">
        <v>31</v>
      </c>
    </row>
    <row r="14" spans="2:6" ht="12.75">
      <c r="B14" s="11"/>
      <c r="C14" s="14"/>
      <c r="D14" s="11"/>
      <c r="E14" s="1">
        <v>41825</v>
      </c>
      <c r="F14" t="s">
        <v>41</v>
      </c>
    </row>
    <row r="15" spans="2:6" ht="12.75">
      <c r="B15" s="11"/>
      <c r="C15" s="14"/>
      <c r="D15" s="11"/>
      <c r="E15" s="1">
        <v>41832</v>
      </c>
      <c r="F15" t="s">
        <v>57</v>
      </c>
    </row>
    <row r="16" spans="2:6" ht="12.75">
      <c r="B16" s="11"/>
      <c r="E16" s="5">
        <f>E15-E11</f>
        <v>28</v>
      </c>
      <c r="F16" t="s">
        <v>217</v>
      </c>
    </row>
    <row r="17" ht="12.75">
      <c r="B17" s="11"/>
    </row>
    <row r="18" spans="1:6" ht="25.5">
      <c r="A18">
        <v>1.9</v>
      </c>
      <c r="B18" s="11" t="s">
        <v>34</v>
      </c>
      <c r="C18" s="13" t="s">
        <v>30</v>
      </c>
      <c r="D18" s="11" t="s">
        <v>29</v>
      </c>
      <c r="E18" s="1">
        <v>41811</v>
      </c>
      <c r="F18" s="20" t="s">
        <v>221</v>
      </c>
    </row>
    <row r="19" spans="2:6" ht="12.75">
      <c r="B19" s="11"/>
      <c r="C19" s="14"/>
      <c r="D19" s="11"/>
      <c r="E19" s="1">
        <v>41831</v>
      </c>
      <c r="F19" t="s">
        <v>51</v>
      </c>
    </row>
    <row r="20" spans="2:6" ht="12.75">
      <c r="B20" s="11"/>
      <c r="C20" s="14"/>
      <c r="D20" s="11"/>
      <c r="E20" s="1">
        <v>41832</v>
      </c>
      <c r="F20" t="s">
        <v>58</v>
      </c>
    </row>
    <row r="21" spans="2:6" ht="12.75">
      <c r="B21" s="11"/>
      <c r="C21" s="14"/>
      <c r="D21" s="11"/>
      <c r="E21" s="1">
        <v>41856</v>
      </c>
      <c r="F21" t="s">
        <v>52</v>
      </c>
    </row>
    <row r="22" spans="2:6" ht="12.75">
      <c r="B22" s="11"/>
      <c r="C22" s="14"/>
      <c r="D22" s="11"/>
      <c r="E22" s="1">
        <v>41862</v>
      </c>
      <c r="F22" t="s">
        <v>218</v>
      </c>
    </row>
    <row r="23" spans="2:6" ht="12.75">
      <c r="B23" s="11"/>
      <c r="C23" s="14"/>
      <c r="D23" s="11"/>
      <c r="E23" s="1">
        <f>E22+7</f>
        <v>41869</v>
      </c>
      <c r="F23" t="s">
        <v>222</v>
      </c>
    </row>
    <row r="24" spans="2:6" ht="25.5">
      <c r="B24" s="11" t="s">
        <v>95</v>
      </c>
      <c r="C24" t="s">
        <v>90</v>
      </c>
      <c r="D24" s="11"/>
      <c r="E24" s="1">
        <f>E23+4</f>
        <v>41873</v>
      </c>
      <c r="F24" t="s">
        <v>96</v>
      </c>
    </row>
    <row r="25" spans="2:6" ht="12.75">
      <c r="B25" s="11"/>
      <c r="E25" s="5">
        <f>E24-E18</f>
        <v>62</v>
      </c>
      <c r="F25" t="s">
        <v>23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pane ySplit="2" topLeftCell="BM3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3" max="3" width="21.00390625" style="0" bestFit="1" customWidth="1"/>
    <col min="4" max="4" width="14.8515625" style="0" bestFit="1" customWidth="1"/>
    <col min="5" max="5" width="10.140625" style="0" bestFit="1" customWidth="1"/>
  </cols>
  <sheetData>
    <row r="1" spans="1:2" s="15" customFormat="1" ht="12.75">
      <c r="A1" s="15">
        <f>SUM(A3:A66)</f>
        <v>5.05</v>
      </c>
      <c r="B1" s="16" t="s">
        <v>62</v>
      </c>
    </row>
    <row r="2" spans="1:6" s="8" customFormat="1" ht="12.75">
      <c r="A2" s="8" t="s">
        <v>9</v>
      </c>
      <c r="B2" s="10" t="s">
        <v>15</v>
      </c>
      <c r="C2" s="8" t="s">
        <v>53</v>
      </c>
      <c r="D2" s="8" t="s">
        <v>14</v>
      </c>
      <c r="E2" s="8" t="s">
        <v>0</v>
      </c>
      <c r="F2" s="8" t="s">
        <v>22</v>
      </c>
    </row>
    <row r="3" s="8" customFormat="1" ht="12.75">
      <c r="B3" s="10"/>
    </row>
    <row r="4" spans="1:5" ht="12.75">
      <c r="A4">
        <v>1.7</v>
      </c>
      <c r="B4" s="11" t="s">
        <v>16</v>
      </c>
      <c r="C4" t="s">
        <v>13</v>
      </c>
      <c r="D4" t="s">
        <v>17</v>
      </c>
      <c r="E4" s="1">
        <v>41783</v>
      </c>
    </row>
    <row r="5" spans="2:5" ht="12.75">
      <c r="B5" s="11"/>
      <c r="C5" s="6" t="s">
        <v>12</v>
      </c>
      <c r="D5" s="6"/>
      <c r="E5" s="1">
        <v>41789</v>
      </c>
    </row>
    <row r="6" spans="2:6" ht="12.75">
      <c r="B6" s="11"/>
      <c r="E6" s="5">
        <f>E5-E4</f>
        <v>6</v>
      </c>
      <c r="F6" t="s">
        <v>23</v>
      </c>
    </row>
    <row r="8" ht="12.75">
      <c r="B8" s="11"/>
    </row>
    <row r="9" spans="1:5" ht="12.75">
      <c r="A9">
        <v>1.7</v>
      </c>
      <c r="B9" s="11" t="s">
        <v>16</v>
      </c>
      <c r="C9" t="s">
        <v>13</v>
      </c>
      <c r="D9" t="s">
        <v>20</v>
      </c>
      <c r="E9" s="1">
        <v>41789</v>
      </c>
    </row>
    <row r="10" spans="2:6" ht="12.75">
      <c r="B10" s="11"/>
      <c r="C10" s="6" t="s">
        <v>12</v>
      </c>
      <c r="D10" t="s">
        <v>17</v>
      </c>
      <c r="E10" s="1">
        <v>41795</v>
      </c>
      <c r="F10" t="s">
        <v>35</v>
      </c>
    </row>
    <row r="11" spans="2:6" ht="12.75">
      <c r="B11" s="11"/>
      <c r="E11" s="5">
        <f>E10-E9</f>
        <v>6</v>
      </c>
      <c r="F11" t="s">
        <v>181</v>
      </c>
    </row>
    <row r="13" spans="2:5" ht="12.75">
      <c r="B13" s="11"/>
      <c r="E13" s="5"/>
    </row>
    <row r="14" spans="1:5" ht="12.75">
      <c r="A14">
        <v>1.65</v>
      </c>
      <c r="B14" s="11" t="s">
        <v>16</v>
      </c>
      <c r="C14" t="s">
        <v>13</v>
      </c>
      <c r="D14" t="s">
        <v>26</v>
      </c>
      <c r="E14" s="1">
        <v>41808</v>
      </c>
    </row>
    <row r="15" spans="2:6" ht="12.75">
      <c r="B15" s="11"/>
      <c r="C15" s="6" t="s">
        <v>12</v>
      </c>
      <c r="D15" t="s">
        <v>17</v>
      </c>
      <c r="E15" s="1">
        <v>41812</v>
      </c>
      <c r="F15" t="s">
        <v>35</v>
      </c>
    </row>
    <row r="16" spans="2:6" ht="12.75">
      <c r="B16" s="11"/>
      <c r="E16" s="5">
        <f>E15-E14</f>
        <v>4</v>
      </c>
      <c r="F16" t="s">
        <v>43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1">
      <pane ySplit="2" topLeftCell="BM81" activePane="bottomLeft" state="frozen"/>
      <selection pane="topLeft" activeCell="A1" sqref="A1"/>
      <selection pane="bottomLeft" activeCell="G96" sqref="G96"/>
    </sheetView>
  </sheetViews>
  <sheetFormatPr defaultColWidth="9.140625" defaultRowHeight="12.75"/>
  <cols>
    <col min="2" max="2" width="10.421875" style="0" customWidth="1"/>
    <col min="3" max="3" width="9.421875" style="0" bestFit="1" customWidth="1"/>
    <col min="4" max="4" width="17.8515625" style="0" bestFit="1" customWidth="1"/>
    <col min="5" max="5" width="25.00390625" style="0" customWidth="1"/>
    <col min="6" max="6" width="10.140625" style="0" bestFit="1" customWidth="1"/>
    <col min="7" max="7" width="6.00390625" style="0" customWidth="1"/>
  </cols>
  <sheetData>
    <row r="1" spans="1:3" s="15" customFormat="1" ht="12.75">
      <c r="A1" s="15">
        <f>SUM(A3:A86)</f>
        <v>13.76</v>
      </c>
      <c r="B1" s="16" t="s">
        <v>62</v>
      </c>
      <c r="C1" s="15">
        <f>SUM(C3:C113)</f>
        <v>10.75</v>
      </c>
    </row>
    <row r="2" spans="1:8" s="29" customFormat="1" ht="25.5">
      <c r="A2" s="29" t="s">
        <v>9</v>
      </c>
      <c r="B2" s="29" t="s">
        <v>15</v>
      </c>
      <c r="C2" s="29" t="s">
        <v>102</v>
      </c>
      <c r="D2" s="29" t="s">
        <v>53</v>
      </c>
      <c r="E2" s="29" t="s">
        <v>14</v>
      </c>
      <c r="F2" s="29" t="s">
        <v>0</v>
      </c>
      <c r="G2" s="29" t="s">
        <v>300</v>
      </c>
      <c r="H2" s="29" t="s">
        <v>22</v>
      </c>
    </row>
    <row r="3" spans="1:8" s="22" customFormat="1" ht="51">
      <c r="A3" s="22">
        <v>2</v>
      </c>
      <c r="B3" s="13" t="s">
        <v>301</v>
      </c>
      <c r="C3" s="13">
        <v>0.8</v>
      </c>
      <c r="D3" s="13" t="s">
        <v>50</v>
      </c>
      <c r="E3" s="13" t="s">
        <v>17</v>
      </c>
      <c r="F3" s="23">
        <v>41829</v>
      </c>
      <c r="G3" s="25">
        <f>F13-F3</f>
        <v>38</v>
      </c>
      <c r="H3" s="22" t="s">
        <v>302</v>
      </c>
    </row>
    <row r="4" spans="2:7" s="22" customFormat="1" ht="12.75">
      <c r="B4" s="13"/>
      <c r="C4" s="13"/>
      <c r="D4" s="13"/>
      <c r="E4" s="22" t="s">
        <v>233</v>
      </c>
      <c r="F4" s="23">
        <v>41832</v>
      </c>
      <c r="G4" s="23"/>
    </row>
    <row r="5" spans="2:7" s="22" customFormat="1" ht="12.75">
      <c r="B5" s="13"/>
      <c r="C5" s="13"/>
      <c r="D5" s="13"/>
      <c r="E5" s="24" t="s">
        <v>303</v>
      </c>
      <c r="F5" s="23">
        <v>41833</v>
      </c>
      <c r="G5" s="23"/>
    </row>
    <row r="6" spans="2:7" s="22" customFormat="1" ht="12.75">
      <c r="B6" s="13"/>
      <c r="C6" s="13"/>
      <c r="E6" s="13" t="s">
        <v>74</v>
      </c>
      <c r="F6" s="23">
        <v>41839</v>
      </c>
      <c r="G6" s="23"/>
    </row>
    <row r="7" spans="2:8" s="22" customFormat="1" ht="38.25">
      <c r="B7" s="13"/>
      <c r="C7" s="13"/>
      <c r="D7" s="13"/>
      <c r="E7" s="13" t="s">
        <v>68</v>
      </c>
      <c r="F7" s="23">
        <v>41839</v>
      </c>
      <c r="G7" s="23"/>
      <c r="H7" s="24"/>
    </row>
    <row r="8" spans="4:8" s="22" customFormat="1" ht="12.75">
      <c r="D8" s="13" t="s">
        <v>75</v>
      </c>
      <c r="E8" s="13" t="s">
        <v>304</v>
      </c>
      <c r="F8" s="23">
        <v>41841</v>
      </c>
      <c r="G8" s="23"/>
      <c r="H8" s="13"/>
    </row>
    <row r="9" spans="4:8" s="22" customFormat="1" ht="12.75">
      <c r="D9" s="13"/>
      <c r="E9" s="13" t="s">
        <v>69</v>
      </c>
      <c r="F9" s="23">
        <v>41850</v>
      </c>
      <c r="G9" s="23"/>
      <c r="H9" s="13"/>
    </row>
    <row r="10" spans="2:7" s="22" customFormat="1" ht="12.75">
      <c r="B10" s="13"/>
      <c r="C10" s="13"/>
      <c r="E10" s="13" t="s">
        <v>82</v>
      </c>
      <c r="F10" s="23">
        <v>41851</v>
      </c>
      <c r="G10" s="23"/>
    </row>
    <row r="11" spans="2:7" s="22" customFormat="1" ht="12.75">
      <c r="B11" s="13"/>
      <c r="C11" s="13"/>
      <c r="E11" s="13" t="s">
        <v>93</v>
      </c>
      <c r="F11" s="23">
        <v>41866</v>
      </c>
      <c r="G11" s="23"/>
    </row>
    <row r="12" spans="2:7" s="22" customFormat="1" ht="25.5">
      <c r="B12" s="13"/>
      <c r="D12" s="13" t="s">
        <v>226</v>
      </c>
      <c r="E12" s="13" t="s">
        <v>94</v>
      </c>
      <c r="F12" s="23">
        <v>41873</v>
      </c>
      <c r="G12" s="23"/>
    </row>
    <row r="13" spans="2:8" s="22" customFormat="1" ht="12.75">
      <c r="B13" s="13"/>
      <c r="C13" s="13"/>
      <c r="D13" s="13"/>
      <c r="E13" s="13" t="s">
        <v>67</v>
      </c>
      <c r="F13" s="23">
        <f>F7+28</f>
        <v>41867</v>
      </c>
      <c r="G13" s="23"/>
      <c r="H13" s="24"/>
    </row>
    <row r="14" spans="2:7" s="22" customFormat="1" ht="12.75">
      <c r="B14" s="13"/>
      <c r="C14" s="13"/>
      <c r="D14" s="13"/>
      <c r="E14" s="13"/>
      <c r="G14" s="25"/>
    </row>
    <row r="15" spans="2:7" s="22" customFormat="1" ht="12.75">
      <c r="B15" s="13"/>
      <c r="C15" s="13"/>
      <c r="D15" s="13"/>
      <c r="E15" s="13"/>
      <c r="F15" s="25"/>
      <c r="G15" s="25"/>
    </row>
    <row r="16" spans="1:8" s="22" customFormat="1" ht="38.25">
      <c r="A16" s="22">
        <v>4</v>
      </c>
      <c r="B16" s="13" t="s">
        <v>63</v>
      </c>
      <c r="C16" s="13">
        <f>1.25+1.5</f>
        <v>2.75</v>
      </c>
      <c r="D16" s="13" t="s">
        <v>64</v>
      </c>
      <c r="E16" s="13" t="s">
        <v>17</v>
      </c>
      <c r="F16" s="23">
        <v>41835</v>
      </c>
      <c r="G16" s="25">
        <f>F24-F16</f>
        <v>41</v>
      </c>
      <c r="H16" s="22" t="s">
        <v>305</v>
      </c>
    </row>
    <row r="17" spans="2:7" s="22" customFormat="1" ht="12.75">
      <c r="B17" s="13"/>
      <c r="C17" s="13"/>
      <c r="E17" s="13" t="s">
        <v>74</v>
      </c>
      <c r="F17" s="23">
        <v>41839</v>
      </c>
      <c r="G17" s="23"/>
    </row>
    <row r="18" spans="2:7" s="22" customFormat="1" ht="12.75">
      <c r="B18" s="13"/>
      <c r="C18" s="13"/>
      <c r="E18" s="13" t="s">
        <v>74</v>
      </c>
      <c r="F18" s="23">
        <v>41841</v>
      </c>
      <c r="G18" s="23"/>
    </row>
    <row r="19" spans="2:7" s="22" customFormat="1" ht="38.25">
      <c r="B19" s="13"/>
      <c r="C19" s="13"/>
      <c r="E19" s="13" t="s">
        <v>68</v>
      </c>
      <c r="F19" s="23">
        <f>F16+10</f>
        <v>41845</v>
      </c>
      <c r="G19" s="23"/>
    </row>
    <row r="20" spans="2:7" s="22" customFormat="1" ht="12.75">
      <c r="B20" s="13"/>
      <c r="C20" s="13"/>
      <c r="E20" s="13" t="s">
        <v>69</v>
      </c>
      <c r="F20" s="23">
        <v>41850</v>
      </c>
      <c r="G20" s="23"/>
    </row>
    <row r="21" spans="2:7" s="22" customFormat="1" ht="12.75">
      <c r="B21" s="13"/>
      <c r="C21" s="13"/>
      <c r="E21" s="13" t="s">
        <v>82</v>
      </c>
      <c r="F21" s="23">
        <v>41851</v>
      </c>
      <c r="G21" s="23"/>
    </row>
    <row r="22" spans="2:7" s="22" customFormat="1" ht="12.75">
      <c r="B22" s="13"/>
      <c r="C22" s="13"/>
      <c r="E22" s="13" t="s">
        <v>67</v>
      </c>
      <c r="F22" s="23">
        <f>F19+28</f>
        <v>41873</v>
      </c>
      <c r="G22" s="23"/>
    </row>
    <row r="23" spans="2:8" s="22" customFormat="1" ht="153">
      <c r="B23" s="13"/>
      <c r="E23" s="13" t="s">
        <v>100</v>
      </c>
      <c r="F23" s="23">
        <v>41875</v>
      </c>
      <c r="G23" s="23"/>
      <c r="H23" s="13" t="s">
        <v>227</v>
      </c>
    </row>
    <row r="24" spans="2:8" s="22" customFormat="1" ht="140.25">
      <c r="B24" s="13"/>
      <c r="C24" s="13"/>
      <c r="E24" s="13" t="s">
        <v>100</v>
      </c>
      <c r="F24" s="23">
        <v>41876</v>
      </c>
      <c r="G24" s="23"/>
      <c r="H24" s="13" t="s">
        <v>306</v>
      </c>
    </row>
    <row r="25" spans="2:8" s="22" customFormat="1" ht="12.75">
      <c r="B25" s="13"/>
      <c r="C25" s="13"/>
      <c r="E25" s="13"/>
      <c r="G25" s="25"/>
      <c r="H25" s="13"/>
    </row>
    <row r="26" spans="2:7" s="22" customFormat="1" ht="12.75">
      <c r="B26" s="13"/>
      <c r="C26" s="13"/>
      <c r="E26" s="13"/>
      <c r="F26" s="23"/>
      <c r="G26" s="23"/>
    </row>
    <row r="27" spans="1:8" s="22" customFormat="1" ht="38.25">
      <c r="A27" s="22">
        <v>0.46</v>
      </c>
      <c r="B27" s="13" t="s">
        <v>63</v>
      </c>
      <c r="C27" s="13"/>
      <c r="D27" s="13" t="s">
        <v>64</v>
      </c>
      <c r="E27" s="13" t="s">
        <v>228</v>
      </c>
      <c r="F27" s="23">
        <v>41837</v>
      </c>
      <c r="G27" s="25">
        <f>F33-F27</f>
        <v>11</v>
      </c>
      <c r="H27" s="22" t="s">
        <v>81</v>
      </c>
    </row>
    <row r="28" spans="2:7" s="22" customFormat="1" ht="12.75">
      <c r="B28" s="13"/>
      <c r="C28" s="13"/>
      <c r="E28" s="13" t="s">
        <v>69</v>
      </c>
      <c r="F28" s="23">
        <v>41838</v>
      </c>
      <c r="G28" s="23"/>
    </row>
    <row r="29" spans="1:7" s="22" customFormat="1" ht="12.75">
      <c r="A29" s="22">
        <v>0.1</v>
      </c>
      <c r="B29" s="13"/>
      <c r="C29" s="13"/>
      <c r="E29" s="13" t="s">
        <v>70</v>
      </c>
      <c r="F29" s="23">
        <v>41839</v>
      </c>
      <c r="G29" s="23"/>
    </row>
    <row r="30" spans="2:6" s="22" customFormat="1" ht="12.75">
      <c r="B30" s="13"/>
      <c r="C30" s="13"/>
      <c r="E30" s="13" t="s">
        <v>69</v>
      </c>
      <c r="F30" s="22" t="s">
        <v>72</v>
      </c>
    </row>
    <row r="31" spans="2:6" s="22" customFormat="1" ht="12.75">
      <c r="B31" s="13"/>
      <c r="C31" s="13"/>
      <c r="E31" s="13" t="s">
        <v>74</v>
      </c>
      <c r="F31" s="22" t="s">
        <v>73</v>
      </c>
    </row>
    <row r="32" spans="2:8" s="22" customFormat="1" ht="12.75">
      <c r="B32" s="13"/>
      <c r="C32" s="13"/>
      <c r="E32" s="13" t="s">
        <v>78</v>
      </c>
      <c r="F32" s="23">
        <v>41845</v>
      </c>
      <c r="G32" s="23"/>
      <c r="H32" s="22" t="s">
        <v>71</v>
      </c>
    </row>
    <row r="33" spans="2:7" s="22" customFormat="1" ht="12.75">
      <c r="B33" s="13"/>
      <c r="C33" s="13"/>
      <c r="F33" s="23">
        <v>41848</v>
      </c>
      <c r="G33" s="23"/>
    </row>
    <row r="34" spans="2:7" s="22" customFormat="1" ht="12.75">
      <c r="B34" s="13"/>
      <c r="C34" s="13"/>
      <c r="G34" s="25"/>
    </row>
    <row r="35" spans="2:7" s="22" customFormat="1" ht="12.75">
      <c r="B35" s="13"/>
      <c r="C35" s="13"/>
      <c r="F35" s="25"/>
      <c r="G35" s="25"/>
    </row>
    <row r="36" spans="1:8" s="22" customFormat="1" ht="25.5">
      <c r="A36" s="22">
        <v>2.3</v>
      </c>
      <c r="B36" s="13" t="s">
        <v>86</v>
      </c>
      <c r="C36" s="13">
        <v>2</v>
      </c>
      <c r="D36" s="13" t="s">
        <v>87</v>
      </c>
      <c r="E36" s="13" t="s">
        <v>17</v>
      </c>
      <c r="F36" s="23">
        <v>41861</v>
      </c>
      <c r="G36" s="25">
        <f>F53-F36</f>
        <v>38</v>
      </c>
      <c r="H36" s="22" t="s">
        <v>307</v>
      </c>
    </row>
    <row r="37" spans="2:7" s="22" customFormat="1" ht="12.75">
      <c r="B37" s="13"/>
      <c r="C37" s="13"/>
      <c r="E37" s="13" t="s">
        <v>229</v>
      </c>
      <c r="F37" s="23">
        <v>41863</v>
      </c>
      <c r="G37" s="23"/>
    </row>
    <row r="38" spans="2:7" s="22" customFormat="1" ht="38.25">
      <c r="B38" s="13"/>
      <c r="C38" s="13"/>
      <c r="E38" s="13" t="s">
        <v>234</v>
      </c>
      <c r="F38" s="23">
        <v>41864</v>
      </c>
      <c r="G38" s="23"/>
    </row>
    <row r="39" spans="2:7" s="22" customFormat="1" ht="25.5">
      <c r="B39" s="13"/>
      <c r="C39" s="13"/>
      <c r="E39" s="13" t="s">
        <v>91</v>
      </c>
      <c r="F39" s="23">
        <v>41872</v>
      </c>
      <c r="G39" s="23"/>
    </row>
    <row r="40" spans="2:7" s="22" customFormat="1" ht="12.75">
      <c r="B40" s="13"/>
      <c r="C40" s="13"/>
      <c r="E40" s="13" t="s">
        <v>92</v>
      </c>
      <c r="F40" s="23">
        <v>41873</v>
      </c>
      <c r="G40" s="23"/>
    </row>
    <row r="41" spans="2:7" s="22" customFormat="1" ht="12.75">
      <c r="B41" s="13"/>
      <c r="C41" s="13"/>
      <c r="E41" s="13" t="s">
        <v>97</v>
      </c>
      <c r="F41" s="23">
        <v>41874</v>
      </c>
      <c r="G41" s="23"/>
    </row>
    <row r="42" spans="2:7" s="22" customFormat="1" ht="38.25">
      <c r="B42" s="13"/>
      <c r="C42" s="13"/>
      <c r="E42" s="13" t="s">
        <v>68</v>
      </c>
      <c r="F42" s="23">
        <f>F36+10</f>
        <v>41871</v>
      </c>
      <c r="G42" s="23"/>
    </row>
    <row r="43" spans="2:7" s="22" customFormat="1" ht="38.25">
      <c r="B43" s="13"/>
      <c r="C43" s="13"/>
      <c r="E43" s="13" t="s">
        <v>235</v>
      </c>
      <c r="F43" s="23">
        <v>41875</v>
      </c>
      <c r="G43" s="23"/>
    </row>
    <row r="44" spans="2:7" s="22" customFormat="1" ht="12.75">
      <c r="B44" s="13"/>
      <c r="C44" s="13"/>
      <c r="E44" s="13" t="s">
        <v>101</v>
      </c>
      <c r="F44" s="23">
        <v>41876</v>
      </c>
      <c r="G44" s="23"/>
    </row>
    <row r="45" spans="2:7" s="22" customFormat="1" ht="25.5">
      <c r="B45" s="13"/>
      <c r="C45" s="13"/>
      <c r="D45" s="13" t="s">
        <v>103</v>
      </c>
      <c r="E45" s="13" t="s">
        <v>71</v>
      </c>
      <c r="F45" s="23">
        <v>41879</v>
      </c>
      <c r="G45" s="23"/>
    </row>
    <row r="46" spans="2:7" s="22" customFormat="1" ht="25.5">
      <c r="B46" s="13"/>
      <c r="C46" s="13"/>
      <c r="D46" s="13"/>
      <c r="E46" s="13" t="s">
        <v>236</v>
      </c>
      <c r="F46" s="23">
        <v>41880</v>
      </c>
      <c r="G46" s="23"/>
    </row>
    <row r="47" spans="2:7" s="22" customFormat="1" ht="25.5">
      <c r="B47" s="13"/>
      <c r="C47" s="13"/>
      <c r="D47" s="13"/>
      <c r="E47" s="13" t="s">
        <v>236</v>
      </c>
      <c r="F47" s="23">
        <v>41881</v>
      </c>
      <c r="G47" s="23"/>
    </row>
    <row r="48" spans="2:7" s="22" customFormat="1" ht="38.25">
      <c r="B48" s="13"/>
      <c r="C48" s="13"/>
      <c r="D48" s="13"/>
      <c r="E48" s="13" t="s">
        <v>110</v>
      </c>
      <c r="F48" s="23">
        <v>41885</v>
      </c>
      <c r="G48" s="23"/>
    </row>
    <row r="49" spans="2:7" s="22" customFormat="1" ht="12.75">
      <c r="B49" s="13"/>
      <c r="C49" s="13"/>
      <c r="D49" s="13"/>
      <c r="E49" s="13" t="s">
        <v>122</v>
      </c>
      <c r="F49" s="23">
        <v>41894</v>
      </c>
      <c r="G49" s="23"/>
    </row>
    <row r="50" spans="2:7" s="22" customFormat="1" ht="25.5">
      <c r="B50" s="13"/>
      <c r="C50" s="13"/>
      <c r="D50" s="13"/>
      <c r="E50" s="13" t="s">
        <v>124</v>
      </c>
      <c r="F50" s="23">
        <v>41896</v>
      </c>
      <c r="G50" s="23"/>
    </row>
    <row r="51" spans="2:7" s="22" customFormat="1" ht="38.25">
      <c r="B51" s="13"/>
      <c r="C51" s="13"/>
      <c r="D51" s="13"/>
      <c r="E51" s="13" t="s">
        <v>125</v>
      </c>
      <c r="F51" s="23">
        <v>41898</v>
      </c>
      <c r="G51" s="23"/>
    </row>
    <row r="52" spans="2:8" s="22" customFormat="1" ht="12.75">
      <c r="B52" s="13"/>
      <c r="D52" s="13"/>
      <c r="E52" s="13" t="s">
        <v>147</v>
      </c>
      <c r="F52" s="23">
        <v>41912</v>
      </c>
      <c r="G52" s="23"/>
      <c r="H52" s="22" t="s">
        <v>148</v>
      </c>
    </row>
    <row r="53" spans="2:7" s="22" customFormat="1" ht="12.75">
      <c r="B53" s="13"/>
      <c r="C53" s="13"/>
      <c r="E53" s="13" t="s">
        <v>67</v>
      </c>
      <c r="F53" s="23">
        <f>F42+28</f>
        <v>41899</v>
      </c>
      <c r="G53" s="23"/>
    </row>
    <row r="54" spans="2:7" s="22" customFormat="1" ht="12.75">
      <c r="B54" s="13"/>
      <c r="C54" s="13"/>
      <c r="G54" s="25"/>
    </row>
    <row r="55" spans="2:7" s="22" customFormat="1" ht="12.75">
      <c r="B55" s="13"/>
      <c r="C55" s="13"/>
      <c r="F55" s="25"/>
      <c r="G55" s="25"/>
    </row>
    <row r="56" spans="1:8" s="22" customFormat="1" ht="38.25">
      <c r="A56" s="22">
        <v>2.4</v>
      </c>
      <c r="B56" s="13" t="s">
        <v>117</v>
      </c>
      <c r="C56" s="13">
        <v>2.1</v>
      </c>
      <c r="D56" s="13" t="s">
        <v>119</v>
      </c>
      <c r="E56" s="13" t="s">
        <v>118</v>
      </c>
      <c r="F56" s="23">
        <v>41892</v>
      </c>
      <c r="G56" s="28">
        <f>F69-F56</f>
        <v>45</v>
      </c>
      <c r="H56" s="22" t="s">
        <v>305</v>
      </c>
    </row>
    <row r="57" spans="2:7" s="22" customFormat="1" ht="89.25">
      <c r="B57" s="13"/>
      <c r="C57" s="13"/>
      <c r="E57" s="13" t="s">
        <v>237</v>
      </c>
      <c r="F57" s="23">
        <v>41892</v>
      </c>
      <c r="G57" s="23"/>
    </row>
    <row r="58" spans="2:7" s="22" customFormat="1" ht="25.5">
      <c r="B58" s="13"/>
      <c r="C58" s="13"/>
      <c r="E58" s="13" t="s">
        <v>238</v>
      </c>
      <c r="F58" s="23">
        <v>41894</v>
      </c>
      <c r="G58" s="23"/>
    </row>
    <row r="59" spans="2:7" s="22" customFormat="1" ht="25.5">
      <c r="B59" s="13"/>
      <c r="C59" s="13"/>
      <c r="E59" s="13" t="s">
        <v>239</v>
      </c>
      <c r="F59" s="23">
        <v>41896</v>
      </c>
      <c r="G59" s="23"/>
    </row>
    <row r="60" spans="2:7" s="22" customFormat="1" ht="25.5">
      <c r="B60" s="13"/>
      <c r="E60" s="13" t="s">
        <v>239</v>
      </c>
      <c r="F60" s="23">
        <v>41897</v>
      </c>
      <c r="G60" s="23"/>
    </row>
    <row r="61" spans="2:7" s="22" customFormat="1" ht="25.5">
      <c r="B61" s="13"/>
      <c r="E61" s="13" t="s">
        <v>230</v>
      </c>
      <c r="F61" s="23">
        <v>41909</v>
      </c>
      <c r="G61" s="23"/>
    </row>
    <row r="62" spans="2:7" s="22" customFormat="1" ht="38.25">
      <c r="B62" s="13"/>
      <c r="C62" s="13"/>
      <c r="E62" s="13" t="s">
        <v>68</v>
      </c>
      <c r="F62" s="23">
        <f>F56+10</f>
        <v>41902</v>
      </c>
      <c r="G62" s="23"/>
    </row>
    <row r="63" spans="2:7" s="22" customFormat="1" ht="25.5">
      <c r="B63" s="13" t="s">
        <v>129</v>
      </c>
      <c r="D63" s="22" t="s">
        <v>130</v>
      </c>
      <c r="E63" s="13" t="s">
        <v>131</v>
      </c>
      <c r="F63" s="23">
        <f>F57+11</f>
        <v>41903</v>
      </c>
      <c r="G63" s="23"/>
    </row>
    <row r="64" spans="2:7" s="22" customFormat="1" ht="12.75">
      <c r="B64" s="13"/>
      <c r="C64" s="13"/>
      <c r="E64" s="13" t="s">
        <v>114</v>
      </c>
      <c r="F64" s="23">
        <v>41905</v>
      </c>
      <c r="G64" s="23"/>
    </row>
    <row r="65" spans="2:7" s="22" customFormat="1" ht="12.75">
      <c r="B65" s="13"/>
      <c r="C65" s="13"/>
      <c r="E65" s="13" t="s">
        <v>137</v>
      </c>
      <c r="F65" s="23">
        <v>41906</v>
      </c>
      <c r="G65" s="23"/>
    </row>
    <row r="66" spans="2:7" s="22" customFormat="1" ht="12.75">
      <c r="B66" s="13"/>
      <c r="C66" s="13"/>
      <c r="E66" s="13" t="s">
        <v>153</v>
      </c>
      <c r="F66" s="23">
        <v>41915</v>
      </c>
      <c r="G66" s="23"/>
    </row>
    <row r="67" spans="2:7" s="22" customFormat="1" ht="25.5">
      <c r="B67" s="13"/>
      <c r="C67" s="13"/>
      <c r="E67" s="13" t="s">
        <v>231</v>
      </c>
      <c r="F67" s="23">
        <v>41921</v>
      </c>
      <c r="G67" s="23"/>
    </row>
    <row r="68" spans="2:7" s="22" customFormat="1" ht="12.75">
      <c r="B68" s="13"/>
      <c r="C68" s="13"/>
      <c r="E68" s="13" t="s">
        <v>116</v>
      </c>
      <c r="F68" s="23">
        <f>F62+28</f>
        <v>41930</v>
      </c>
      <c r="G68" s="23"/>
    </row>
    <row r="69" spans="2:7" s="22" customFormat="1" ht="12.75">
      <c r="B69" s="13"/>
      <c r="E69" s="13" t="s">
        <v>161</v>
      </c>
      <c r="F69" s="23">
        <f>F63+34</f>
        <v>41937</v>
      </c>
      <c r="G69" s="23"/>
    </row>
    <row r="70" spans="2:7" s="22" customFormat="1" ht="12.75">
      <c r="B70" s="13"/>
      <c r="C70" s="13"/>
      <c r="E70" s="13"/>
      <c r="G70" s="28"/>
    </row>
    <row r="71" spans="2:3" s="22" customFormat="1" ht="12.75">
      <c r="B71" s="13"/>
      <c r="C71" s="13"/>
    </row>
    <row r="72" spans="1:7" s="22" customFormat="1" ht="51">
      <c r="A72" s="22">
        <v>2.5</v>
      </c>
      <c r="B72" s="13" t="s">
        <v>132</v>
      </c>
      <c r="C72" s="13">
        <v>2.3</v>
      </c>
      <c r="D72" s="13" t="s">
        <v>127</v>
      </c>
      <c r="E72" s="13" t="s">
        <v>126</v>
      </c>
      <c r="F72" s="23">
        <v>41903</v>
      </c>
      <c r="G72" s="25">
        <f>F82-F72</f>
        <v>40</v>
      </c>
    </row>
    <row r="73" spans="2:7" s="22" customFormat="1" ht="25.5">
      <c r="B73" s="13"/>
      <c r="C73" s="13"/>
      <c r="E73" s="13" t="s">
        <v>128</v>
      </c>
      <c r="F73" s="23">
        <v>41904</v>
      </c>
      <c r="G73" s="23"/>
    </row>
    <row r="74" spans="2:7" s="22" customFormat="1" ht="12.75">
      <c r="B74" s="13"/>
      <c r="C74" s="13"/>
      <c r="E74" s="13" t="s">
        <v>145</v>
      </c>
      <c r="F74" s="23">
        <v>41908</v>
      </c>
      <c r="G74" s="23"/>
    </row>
    <row r="75" spans="2:7" s="22" customFormat="1" ht="12.75">
      <c r="B75" s="13"/>
      <c r="C75" s="13"/>
      <c r="E75" s="13" t="s">
        <v>145</v>
      </c>
      <c r="F75" s="23">
        <v>41909</v>
      </c>
      <c r="G75" s="23"/>
    </row>
    <row r="76" spans="2:7" s="22" customFormat="1" ht="12.75">
      <c r="B76" s="13"/>
      <c r="C76" s="13"/>
      <c r="D76" s="22" t="s">
        <v>150</v>
      </c>
      <c r="E76" s="13" t="s">
        <v>71</v>
      </c>
      <c r="F76" s="23">
        <v>41913</v>
      </c>
      <c r="G76" s="23"/>
    </row>
    <row r="77" spans="2:7" s="22" customFormat="1" ht="38.25">
      <c r="B77" s="13"/>
      <c r="C77" s="13"/>
      <c r="E77" s="13" t="s">
        <v>68</v>
      </c>
      <c r="F77" s="23">
        <f>F72+10</f>
        <v>41913</v>
      </c>
      <c r="G77" s="23"/>
    </row>
    <row r="78" spans="2:7" s="22" customFormat="1" ht="25.5">
      <c r="B78" s="13"/>
      <c r="C78" s="13"/>
      <c r="E78" s="13" t="s">
        <v>152</v>
      </c>
      <c r="F78" s="23">
        <f>F73+11</f>
        <v>41915</v>
      </c>
      <c r="G78" s="23"/>
    </row>
    <row r="79" spans="2:7" s="22" customFormat="1" ht="25.5">
      <c r="B79" s="13"/>
      <c r="C79" s="13"/>
      <c r="E79" s="13" t="s">
        <v>152</v>
      </c>
      <c r="F79" s="23">
        <f>F74+10</f>
        <v>41918</v>
      </c>
      <c r="G79" s="23"/>
    </row>
    <row r="80" spans="2:7" s="22" customFormat="1" ht="38.25">
      <c r="B80" s="13"/>
      <c r="C80" s="13"/>
      <c r="E80" s="13" t="s">
        <v>232</v>
      </c>
      <c r="F80" s="23">
        <f>F75+12</f>
        <v>41921</v>
      </c>
      <c r="G80" s="23"/>
    </row>
    <row r="81" spans="2:7" s="22" customFormat="1" ht="12.75">
      <c r="B81" s="13"/>
      <c r="C81" s="13"/>
      <c r="E81" s="13" t="s">
        <v>116</v>
      </c>
      <c r="F81" s="23">
        <f>F77+28</f>
        <v>41941</v>
      </c>
      <c r="G81" s="23"/>
    </row>
    <row r="82" spans="2:8" s="22" customFormat="1" ht="12.75">
      <c r="B82" s="13"/>
      <c r="E82" s="13" t="s">
        <v>162</v>
      </c>
      <c r="F82" s="23">
        <f>F78+28</f>
        <v>41943</v>
      </c>
      <c r="G82" s="23"/>
      <c r="H82" s="22" t="s">
        <v>308</v>
      </c>
    </row>
    <row r="83" spans="2:7" s="22" customFormat="1" ht="12.75">
      <c r="B83" s="13"/>
      <c r="C83" s="13"/>
      <c r="G83" s="25"/>
    </row>
    <row r="84" spans="2:7" s="22" customFormat="1" ht="12.75">
      <c r="B84" s="13"/>
      <c r="C84" s="13"/>
      <c r="F84" s="23"/>
      <c r="G84" s="23"/>
    </row>
    <row r="85" spans="1:8" s="22" customFormat="1" ht="25.5">
      <c r="A85" s="13" t="s">
        <v>134</v>
      </c>
      <c r="B85" s="13" t="s">
        <v>132</v>
      </c>
      <c r="C85" s="13">
        <v>0.8</v>
      </c>
      <c r="D85" s="22" t="s">
        <v>167</v>
      </c>
      <c r="E85" s="13" t="s">
        <v>135</v>
      </c>
      <c r="F85" s="23">
        <v>41905</v>
      </c>
      <c r="G85" s="25">
        <f>F92-F85</f>
        <v>56</v>
      </c>
      <c r="H85" s="22" t="s">
        <v>309</v>
      </c>
    </row>
    <row r="86" spans="2:7" s="22" customFormat="1" ht="12.75">
      <c r="B86" s="13"/>
      <c r="C86" s="13"/>
      <c r="D86" s="22" t="s">
        <v>136</v>
      </c>
      <c r="E86" s="13" t="s">
        <v>139</v>
      </c>
      <c r="F86" s="23">
        <v>41906</v>
      </c>
      <c r="G86" s="23"/>
    </row>
    <row r="87" spans="2:7" s="22" customFormat="1" ht="12.75">
      <c r="B87" s="13"/>
      <c r="C87" s="13"/>
      <c r="E87" s="13" t="s">
        <v>136</v>
      </c>
      <c r="F87" s="23">
        <v>41908</v>
      </c>
      <c r="G87" s="23"/>
    </row>
    <row r="88" spans="2:7" s="22" customFormat="1" ht="12.75">
      <c r="B88" s="13"/>
      <c r="C88" s="13"/>
      <c r="E88" s="13" t="s">
        <v>136</v>
      </c>
      <c r="F88" s="23">
        <v>41909</v>
      </c>
      <c r="G88" s="23"/>
    </row>
    <row r="89" spans="2:7" s="22" customFormat="1" ht="25.5">
      <c r="B89" s="13"/>
      <c r="C89" s="13"/>
      <c r="E89" s="13" t="s">
        <v>151</v>
      </c>
      <c r="F89" s="23">
        <v>41913</v>
      </c>
      <c r="G89" s="23"/>
    </row>
    <row r="90" spans="2:7" s="22" customFormat="1" ht="25.5">
      <c r="B90" s="13"/>
      <c r="C90" s="13"/>
      <c r="E90" s="13" t="s">
        <v>151</v>
      </c>
      <c r="F90" s="23">
        <v>41915</v>
      </c>
      <c r="G90" s="23"/>
    </row>
    <row r="91" spans="2:7" s="22" customFormat="1" ht="38.25">
      <c r="B91" s="13"/>
      <c r="C91" s="13"/>
      <c r="E91" s="13" t="s">
        <v>310</v>
      </c>
      <c r="F91" s="23">
        <v>41927</v>
      </c>
      <c r="G91" s="23"/>
    </row>
    <row r="92" spans="2:7" s="22" customFormat="1" ht="12.75">
      <c r="B92" s="13"/>
      <c r="D92" s="22" t="s">
        <v>166</v>
      </c>
      <c r="E92" s="13" t="s">
        <v>168</v>
      </c>
      <c r="F92" s="23">
        <v>41961</v>
      </c>
      <c r="G92" s="23"/>
    </row>
    <row r="93" spans="2:3" ht="12.75">
      <c r="B93" s="11"/>
      <c r="C93" s="11"/>
    </row>
    <row r="94" spans="2:3" ht="12.75">
      <c r="B94" s="11"/>
      <c r="C94" s="11"/>
    </row>
    <row r="95" spans="2:5" ht="12.75">
      <c r="B95" s="11"/>
      <c r="C95" s="11"/>
      <c r="E95" t="s">
        <v>296</v>
      </c>
    </row>
    <row r="96" spans="2:3" ht="12.75">
      <c r="B96" s="11"/>
      <c r="C96" s="11"/>
    </row>
  </sheetData>
  <sheetProtection sheet="1" objects="1" scenarios="1"/>
  <printOptions/>
  <pageMargins left="0.75" right="0.75" top="1" bottom="1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90.00390625" style="13" customWidth="1"/>
  </cols>
  <sheetData>
    <row r="1" s="27" customFormat="1" ht="15.75">
      <c r="A1" s="26" t="s">
        <v>276</v>
      </c>
    </row>
    <row r="3" ht="38.25">
      <c r="A3" s="13" t="s">
        <v>319</v>
      </c>
    </row>
    <row r="4" ht="38.25">
      <c r="A4" s="13" t="s">
        <v>320</v>
      </c>
    </row>
    <row r="6" ht="12.75">
      <c r="A6" s="12" t="s">
        <v>264</v>
      </c>
    </row>
    <row r="7" ht="25.5">
      <c r="A7" s="12" t="s">
        <v>293</v>
      </c>
    </row>
    <row r="8" ht="12.75">
      <c r="A8" s="12" t="s">
        <v>265</v>
      </c>
    </row>
    <row r="9" ht="14.25">
      <c r="A9" s="12" t="s">
        <v>321</v>
      </c>
    </row>
    <row r="11" ht="25.5">
      <c r="A11" s="13" t="s">
        <v>292</v>
      </c>
    </row>
    <row r="12" ht="39.75">
      <c r="A12" s="13" t="s">
        <v>322</v>
      </c>
    </row>
    <row r="13" ht="51">
      <c r="A13" s="13" t="s">
        <v>298</v>
      </c>
    </row>
    <row r="14" ht="38.25">
      <c r="A14" s="13" t="s">
        <v>297</v>
      </c>
    </row>
    <row r="15" ht="38.25">
      <c r="A15" s="13" t="s">
        <v>323</v>
      </c>
    </row>
    <row r="16" ht="38.25">
      <c r="A16" s="13" t="s">
        <v>324</v>
      </c>
    </row>
    <row r="17" ht="25.5">
      <c r="A17" s="13" t="s">
        <v>299</v>
      </c>
    </row>
    <row r="18" ht="38.25">
      <c r="A18" s="13" t="s">
        <v>291</v>
      </c>
    </row>
    <row r="19" ht="12.75">
      <c r="A19" s="13" t="s">
        <v>266</v>
      </c>
    </row>
    <row r="20" ht="12.75">
      <c r="A20" s="13" t="s">
        <v>290</v>
      </c>
    </row>
    <row r="22" ht="12.75">
      <c r="A22" s="13" t="s">
        <v>289</v>
      </c>
    </row>
    <row r="23" ht="38.25">
      <c r="A23" s="13" t="s">
        <v>325</v>
      </c>
    </row>
    <row r="24" ht="12.75">
      <c r="A24" s="30" t="s">
        <v>326</v>
      </c>
    </row>
    <row r="26" ht="12.75">
      <c r="A26" s="13" t="s">
        <v>296</v>
      </c>
    </row>
  </sheetData>
  <sheetProtection sheet="1" objects="1" scenarios="1"/>
  <hyperlinks>
    <hyperlink ref="A24" r:id="rId1" display="http://www.vilaglex.hu/Lexikon/Html/Fermenta.htm"/>
  </hyperlinks>
  <printOptions/>
  <pageMargins left="0.75" right="0.75" top="1" bottom="1" header="0.5" footer="0.5"/>
  <pageSetup horizontalDpi="180" verticalDpi="18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5"/>
  <sheetViews>
    <sheetView workbookViewId="0" topLeftCell="A1">
      <pane ySplit="2" topLeftCell="BM198" activePane="bottomLeft" state="frozen"/>
      <selection pane="topLeft" activeCell="A25" sqref="A25"/>
      <selection pane="bottomLeft" activeCell="B216" sqref="B216"/>
    </sheetView>
  </sheetViews>
  <sheetFormatPr defaultColWidth="9.140625" defaultRowHeight="12.75"/>
  <cols>
    <col min="1" max="1" width="9.28125" style="22" bestFit="1" customWidth="1"/>
    <col min="2" max="2" width="22.28125" style="13" customWidth="1"/>
    <col min="3" max="3" width="31.7109375" style="22" customWidth="1"/>
    <col min="4" max="4" width="14.8515625" style="22" bestFit="1" customWidth="1"/>
    <col min="5" max="5" width="11.57421875" style="22" bestFit="1" customWidth="1"/>
    <col min="6" max="6" width="11.57421875" style="22" customWidth="1"/>
    <col min="7" max="9" width="9.28125" style="22" bestFit="1" customWidth="1"/>
    <col min="10" max="10" width="28.7109375" style="22" customWidth="1"/>
    <col min="11" max="16384" width="9.140625" style="22" customWidth="1"/>
  </cols>
  <sheetData>
    <row r="1" spans="1:10" s="21" customFormat="1" ht="12.75">
      <c r="A1" s="21">
        <f>SUM(A3:A300)</f>
        <v>27.550000000000004</v>
      </c>
      <c r="B1" s="17" t="s">
        <v>62</v>
      </c>
      <c r="I1" s="22">
        <f>SUM(I3:I300)</f>
        <v>9.7</v>
      </c>
      <c r="J1" s="21">
        <f>A1-I1</f>
        <v>17.850000000000005</v>
      </c>
    </row>
    <row r="2" spans="1:10" s="12" customFormat="1" ht="25.5">
      <c r="A2" s="12" t="s">
        <v>9</v>
      </c>
      <c r="B2" s="12" t="s">
        <v>15</v>
      </c>
      <c r="C2" s="12" t="s">
        <v>53</v>
      </c>
      <c r="D2" s="12" t="s">
        <v>14</v>
      </c>
      <c r="E2" s="12" t="s">
        <v>0</v>
      </c>
      <c r="F2" s="12" t="s">
        <v>262</v>
      </c>
      <c r="G2" s="12" t="s">
        <v>200</v>
      </c>
      <c r="H2" s="12" t="s">
        <v>201</v>
      </c>
      <c r="I2" s="12" t="s">
        <v>256</v>
      </c>
      <c r="J2" s="12" t="s">
        <v>22</v>
      </c>
    </row>
    <row r="3" spans="1:10" ht="12.75">
      <c r="A3" s="22">
        <v>1.2</v>
      </c>
      <c r="B3" s="13" t="s">
        <v>18</v>
      </c>
      <c r="C3" s="22" t="s">
        <v>267</v>
      </c>
      <c r="D3" s="22" t="s">
        <v>19</v>
      </c>
      <c r="E3" s="23">
        <v>41773</v>
      </c>
      <c r="F3" s="25">
        <f>E4-E3</f>
        <v>16</v>
      </c>
      <c r="G3" s="22">
        <v>1</v>
      </c>
      <c r="H3" s="22">
        <f>IF(G3=1,0,1)</f>
        <v>0</v>
      </c>
      <c r="J3" s="22" t="s">
        <v>61</v>
      </c>
    </row>
    <row r="4" spans="3:6" ht="12.75">
      <c r="C4" s="24" t="s">
        <v>12</v>
      </c>
      <c r="D4" s="24"/>
      <c r="E4" s="23">
        <v>41789</v>
      </c>
      <c r="F4" s="23"/>
    </row>
    <row r="5" ht="12.75">
      <c r="F5" s="25"/>
    </row>
    <row r="7" spans="1:10" ht="12.75">
      <c r="A7" s="22">
        <v>0.9</v>
      </c>
      <c r="B7" s="13" t="s">
        <v>18</v>
      </c>
      <c r="C7" s="22" t="s">
        <v>267</v>
      </c>
      <c r="D7" s="22" t="s">
        <v>19</v>
      </c>
      <c r="E7" s="23">
        <v>41785</v>
      </c>
      <c r="F7" s="25">
        <f>E8-E7</f>
        <v>10</v>
      </c>
      <c r="G7" s="22">
        <v>1</v>
      </c>
      <c r="H7" s="22">
        <f>IF(G7=1,0,1)</f>
        <v>0</v>
      </c>
      <c r="J7" s="22" t="s">
        <v>61</v>
      </c>
    </row>
    <row r="8" spans="3:6" ht="12.75">
      <c r="C8" s="24" t="s">
        <v>12</v>
      </c>
      <c r="D8" s="24"/>
      <c r="E8" s="23">
        <v>41795</v>
      </c>
      <c r="F8" s="23"/>
    </row>
    <row r="9" ht="12.75">
      <c r="F9" s="25"/>
    </row>
    <row r="11" spans="1:10" ht="12.75">
      <c r="A11" s="22">
        <v>0.5</v>
      </c>
      <c r="B11" s="13" t="s">
        <v>21</v>
      </c>
      <c r="C11" s="22" t="s">
        <v>268</v>
      </c>
      <c r="D11" s="22" t="s">
        <v>203</v>
      </c>
      <c r="E11" s="23">
        <v>41789</v>
      </c>
      <c r="F11" s="25">
        <f>E12-E11</f>
        <v>8</v>
      </c>
      <c r="G11" s="22">
        <v>0</v>
      </c>
      <c r="H11" s="22">
        <f>IF(G11=1,0,1)</f>
        <v>1</v>
      </c>
      <c r="I11" s="22">
        <f>IF(H11=1,A11,0)</f>
        <v>0.5</v>
      </c>
      <c r="J11" s="22" t="s">
        <v>257</v>
      </c>
    </row>
    <row r="12" spans="3:6" ht="12.75">
      <c r="C12" s="24" t="s">
        <v>12</v>
      </c>
      <c r="D12" s="24"/>
      <c r="E12" s="23">
        <v>41797</v>
      </c>
      <c r="F12" s="23"/>
    </row>
    <row r="13" ht="12.75">
      <c r="F13" s="25"/>
    </row>
    <row r="14" spans="5:6" ht="12.75">
      <c r="E14" s="25"/>
      <c r="F14" s="25"/>
    </row>
    <row r="15" spans="1:10" ht="25.5">
      <c r="A15" s="22">
        <f>0.8+0.4+0.5+0.4+0.2</f>
        <v>2.3000000000000003</v>
      </c>
      <c r="B15" s="13" t="s">
        <v>27</v>
      </c>
      <c r="C15" s="22" t="s">
        <v>268</v>
      </c>
      <c r="D15" s="22" t="s">
        <v>203</v>
      </c>
      <c r="E15" s="23">
        <v>41809</v>
      </c>
      <c r="F15" s="25">
        <f>E16-E15</f>
        <v>13</v>
      </c>
      <c r="G15" s="22">
        <v>0</v>
      </c>
      <c r="H15" s="22">
        <f>IF(G15=1,0,1)</f>
        <v>1</v>
      </c>
      <c r="I15" s="22">
        <f>IF(H15=1,A15,0)</f>
        <v>2.3000000000000003</v>
      </c>
      <c r="J15" s="22" t="s">
        <v>260</v>
      </c>
    </row>
    <row r="16" spans="3:10" ht="12.75">
      <c r="C16" s="24" t="s">
        <v>214</v>
      </c>
      <c r="E16" s="23">
        <v>41822</v>
      </c>
      <c r="F16" s="23"/>
      <c r="J16" s="22" t="s">
        <v>261</v>
      </c>
    </row>
    <row r="17" spans="3:10" ht="12.75">
      <c r="C17" s="24"/>
      <c r="E17" s="23">
        <v>41826</v>
      </c>
      <c r="F17" s="23"/>
      <c r="J17" s="22" t="s">
        <v>40</v>
      </c>
    </row>
    <row r="18" spans="3:6" ht="12.75">
      <c r="C18" s="24"/>
      <c r="E18" s="23">
        <v>41831</v>
      </c>
      <c r="F18" s="23"/>
    </row>
    <row r="19" ht="12.75">
      <c r="F19" s="25"/>
    </row>
    <row r="21" spans="1:10" ht="12.75">
      <c r="A21" s="22">
        <v>0.8</v>
      </c>
      <c r="B21" s="13" t="s">
        <v>18</v>
      </c>
      <c r="C21" s="22" t="s">
        <v>36</v>
      </c>
      <c r="D21" s="22" t="s">
        <v>19</v>
      </c>
      <c r="E21" s="23">
        <v>41815</v>
      </c>
      <c r="F21" s="25">
        <f>E26-E21</f>
        <v>21</v>
      </c>
      <c r="G21" s="22">
        <v>1</v>
      </c>
      <c r="H21" s="22">
        <f>IF(G21=1,0,1)</f>
        <v>0</v>
      </c>
      <c r="J21" s="22" t="s">
        <v>65</v>
      </c>
    </row>
    <row r="22" spans="5:10" ht="12.75">
      <c r="E22" s="23">
        <v>41824</v>
      </c>
      <c r="F22" s="23"/>
      <c r="J22" s="22" t="s">
        <v>44</v>
      </c>
    </row>
    <row r="23" spans="5:10" ht="12.75">
      <c r="E23" s="23">
        <v>41826</v>
      </c>
      <c r="F23" s="23"/>
      <c r="J23" s="22" t="s">
        <v>44</v>
      </c>
    </row>
    <row r="24" spans="5:10" ht="12.75">
      <c r="E24" s="23">
        <v>41831</v>
      </c>
      <c r="F24" s="23"/>
      <c r="J24" s="22" t="s">
        <v>60</v>
      </c>
    </row>
    <row r="25" spans="5:6" ht="12.75">
      <c r="E25" s="23">
        <v>41835</v>
      </c>
      <c r="F25" s="23"/>
    </row>
    <row r="26" spans="5:10" ht="12.75">
      <c r="E26" s="23">
        <v>41836</v>
      </c>
      <c r="F26" s="23"/>
      <c r="J26" s="22" t="s">
        <v>66</v>
      </c>
    </row>
    <row r="27" ht="12.75">
      <c r="F27" s="25"/>
    </row>
    <row r="28" spans="5:6" ht="12.75">
      <c r="E28" s="25"/>
      <c r="F28" s="25"/>
    </row>
    <row r="29" spans="1:10" ht="25.5">
      <c r="A29" s="22">
        <v>0.25</v>
      </c>
      <c r="B29" s="13" t="s">
        <v>38</v>
      </c>
      <c r="C29" s="24" t="s">
        <v>45</v>
      </c>
      <c r="D29" s="22" t="s">
        <v>17</v>
      </c>
      <c r="E29" s="23">
        <v>41817</v>
      </c>
      <c r="F29" s="25">
        <f>E31-E29</f>
        <v>14</v>
      </c>
      <c r="G29" s="22">
        <v>1</v>
      </c>
      <c r="H29" s="22">
        <f>IF(G29=1,0,1)</f>
        <v>0</v>
      </c>
      <c r="J29" s="22" t="s">
        <v>59</v>
      </c>
    </row>
    <row r="30" spans="3:6" ht="12.75">
      <c r="C30" s="24"/>
      <c r="E30" s="23">
        <v>41826</v>
      </c>
      <c r="F30" s="23"/>
    </row>
    <row r="31" spans="3:6" ht="12.75">
      <c r="C31" s="24"/>
      <c r="E31" s="23">
        <v>41831</v>
      </c>
      <c r="F31" s="23"/>
    </row>
    <row r="32" spans="3:6" ht="12.75">
      <c r="C32" s="24"/>
      <c r="F32" s="25"/>
    </row>
    <row r="34" spans="1:10" ht="25.5">
      <c r="A34" s="22">
        <v>2</v>
      </c>
      <c r="B34" s="13" t="s">
        <v>18</v>
      </c>
      <c r="C34" s="13" t="s">
        <v>39</v>
      </c>
      <c r="D34" s="13" t="s">
        <v>206</v>
      </c>
      <c r="E34" s="23">
        <v>41823</v>
      </c>
      <c r="F34" s="23"/>
      <c r="G34" s="22">
        <v>1</v>
      </c>
      <c r="H34" s="22">
        <f>IF(G34=1,0,1)</f>
        <v>0</v>
      </c>
      <c r="J34" s="22" t="s">
        <v>76</v>
      </c>
    </row>
    <row r="35" spans="3:6" ht="12.75">
      <c r="C35" s="22" t="s">
        <v>46</v>
      </c>
      <c r="E35" s="23">
        <v>41824</v>
      </c>
      <c r="F35" s="25">
        <f>E38-E34</f>
        <v>8</v>
      </c>
    </row>
    <row r="36" spans="5:10" ht="12.75">
      <c r="E36" s="23">
        <v>41825</v>
      </c>
      <c r="F36" s="23"/>
      <c r="J36" s="22" t="s">
        <v>47</v>
      </c>
    </row>
    <row r="37" spans="5:10" ht="12.75">
      <c r="E37" s="23">
        <v>41826</v>
      </c>
      <c r="F37" s="23"/>
      <c r="J37" s="22" t="s">
        <v>48</v>
      </c>
    </row>
    <row r="38" spans="5:10" ht="12.75">
      <c r="E38" s="23">
        <v>41831</v>
      </c>
      <c r="F38" s="23"/>
      <c r="J38" s="22" t="s">
        <v>258</v>
      </c>
    </row>
    <row r="39" spans="5:10" ht="12.75">
      <c r="E39" s="23">
        <v>41836</v>
      </c>
      <c r="F39" s="23"/>
      <c r="J39" s="22" t="s">
        <v>259</v>
      </c>
    </row>
    <row r="40" spans="5:6" ht="12.75">
      <c r="E40" s="23">
        <v>41842</v>
      </c>
      <c r="F40" s="23"/>
    </row>
    <row r="41" spans="5:10" ht="12.75">
      <c r="E41" s="23">
        <v>41844</v>
      </c>
      <c r="F41" s="23"/>
      <c r="J41" s="22" t="s">
        <v>69</v>
      </c>
    </row>
    <row r="42" ht="12.75">
      <c r="F42" s="25"/>
    </row>
    <row r="43" spans="5:6" ht="12.75">
      <c r="E43" s="25"/>
      <c r="F43" s="25"/>
    </row>
    <row r="44" spans="1:10" ht="52.5" customHeight="1">
      <c r="A44" s="22">
        <v>1.7</v>
      </c>
      <c r="B44" s="13" t="s">
        <v>18</v>
      </c>
      <c r="C44" s="13" t="s">
        <v>245</v>
      </c>
      <c r="D44" s="13" t="s">
        <v>202</v>
      </c>
      <c r="E44" s="23">
        <v>41842</v>
      </c>
      <c r="F44" s="25">
        <f>E47-E44</f>
        <v>4</v>
      </c>
      <c r="G44" s="22">
        <v>1</v>
      </c>
      <c r="H44" s="22">
        <f>IF(G44=1,0,1)</f>
        <v>0</v>
      </c>
      <c r="J44" s="22" t="s">
        <v>248</v>
      </c>
    </row>
    <row r="45" spans="3:10" ht="21" customHeight="1">
      <c r="C45" s="13" t="s">
        <v>77</v>
      </c>
      <c r="D45" s="13"/>
      <c r="E45" s="23">
        <v>41844</v>
      </c>
      <c r="F45" s="23"/>
      <c r="J45" s="22" t="s">
        <v>74</v>
      </c>
    </row>
    <row r="46" spans="3:10" ht="21" customHeight="1">
      <c r="C46" s="13"/>
      <c r="D46" s="13"/>
      <c r="E46" s="23">
        <v>41845</v>
      </c>
      <c r="F46" s="23"/>
      <c r="J46" s="22" t="s">
        <v>79</v>
      </c>
    </row>
    <row r="47" spans="5:6" ht="12.75">
      <c r="E47" s="23">
        <v>41846</v>
      </c>
      <c r="F47" s="23"/>
    </row>
    <row r="48" ht="12.75">
      <c r="F48" s="25"/>
    </row>
    <row r="50" spans="1:10" ht="38.25">
      <c r="A50" s="22">
        <v>1.9</v>
      </c>
      <c r="B50" s="13" t="s">
        <v>18</v>
      </c>
      <c r="C50" s="13" t="s">
        <v>328</v>
      </c>
      <c r="D50" s="13" t="s">
        <v>206</v>
      </c>
      <c r="E50" s="23">
        <v>41846</v>
      </c>
      <c r="F50" s="25">
        <f>E55-E50</f>
        <v>7</v>
      </c>
      <c r="G50" s="22">
        <v>1</v>
      </c>
      <c r="H50" s="22">
        <f>IF(G50=1,0,1)</f>
        <v>0</v>
      </c>
      <c r="I50" s="22">
        <f>IF(H50=1,A50,0)</f>
        <v>0</v>
      </c>
      <c r="J50" s="22" t="s">
        <v>85</v>
      </c>
    </row>
    <row r="51" spans="3:6" ht="12.75">
      <c r="C51" s="22" t="s">
        <v>80</v>
      </c>
      <c r="E51" s="23">
        <v>41848</v>
      </c>
      <c r="F51" s="23"/>
    </row>
    <row r="52" spans="3:6" ht="12.75">
      <c r="C52" s="22" t="s">
        <v>207</v>
      </c>
      <c r="E52" s="23">
        <v>41849</v>
      </c>
      <c r="F52" s="23"/>
    </row>
    <row r="53" spans="3:6" ht="12.75">
      <c r="C53" s="22" t="s">
        <v>80</v>
      </c>
      <c r="E53" s="23">
        <v>41850</v>
      </c>
      <c r="F53" s="23"/>
    </row>
    <row r="54" spans="5:6" ht="12.75">
      <c r="E54" s="23">
        <v>41851</v>
      </c>
      <c r="F54" s="23"/>
    </row>
    <row r="55" spans="3:6" ht="12.75">
      <c r="C55" s="22" t="s">
        <v>83</v>
      </c>
      <c r="E55" s="23">
        <v>41853</v>
      </c>
      <c r="F55" s="23"/>
    </row>
    <row r="56" spans="3:6" ht="12.75">
      <c r="C56" s="22" t="s">
        <v>84</v>
      </c>
      <c r="E56" s="23">
        <v>41855</v>
      </c>
      <c r="F56" s="23"/>
    </row>
    <row r="57" spans="3:6" ht="12.75">
      <c r="C57" s="22" t="s">
        <v>208</v>
      </c>
      <c r="E57" s="23">
        <v>41857</v>
      </c>
      <c r="F57" s="23"/>
    </row>
    <row r="58" spans="3:6" ht="12.75">
      <c r="C58" s="22" t="s">
        <v>69</v>
      </c>
      <c r="E58" s="23">
        <v>41865</v>
      </c>
      <c r="F58" s="23"/>
    </row>
    <row r="59" spans="3:6" ht="12.75">
      <c r="C59" s="22" t="s">
        <v>69</v>
      </c>
      <c r="E59" s="23">
        <v>41866</v>
      </c>
      <c r="F59" s="23"/>
    </row>
    <row r="60" ht="12.75">
      <c r="F60" s="25"/>
    </row>
    <row r="62" spans="1:10" ht="25.5">
      <c r="A62" s="22">
        <v>2</v>
      </c>
      <c r="B62" s="13" t="s">
        <v>18</v>
      </c>
      <c r="C62" s="13" t="s">
        <v>88</v>
      </c>
      <c r="D62" s="13" t="s">
        <v>17</v>
      </c>
      <c r="E62" s="23">
        <v>41870</v>
      </c>
      <c r="F62" s="25">
        <f>E71-E62</f>
        <v>13</v>
      </c>
      <c r="G62" s="22">
        <v>0</v>
      </c>
      <c r="H62" s="22">
        <f>IF(G62=1,0,1)</f>
        <v>1</v>
      </c>
      <c r="I62" s="22">
        <f>IF(H62=1,A62,0)</f>
        <v>2</v>
      </c>
      <c r="J62" s="22" t="s">
        <v>107</v>
      </c>
    </row>
    <row r="63" spans="3:6" ht="12.75">
      <c r="C63" s="22" t="s">
        <v>89</v>
      </c>
      <c r="E63" s="23">
        <v>41871</v>
      </c>
      <c r="F63" s="23"/>
    </row>
    <row r="64" spans="3:6" ht="12.75">
      <c r="C64" s="22" t="s">
        <v>69</v>
      </c>
      <c r="E64" s="23">
        <v>41872</v>
      </c>
      <c r="F64" s="23"/>
    </row>
    <row r="65" spans="3:6" ht="12.75">
      <c r="C65" s="22" t="s">
        <v>211</v>
      </c>
      <c r="E65" s="23">
        <v>41873</v>
      </c>
      <c r="F65" s="23"/>
    </row>
    <row r="66" spans="3:6" ht="12.75">
      <c r="C66" s="22" t="s">
        <v>98</v>
      </c>
      <c r="E66" s="23">
        <v>41874</v>
      </c>
      <c r="F66" s="23"/>
    </row>
    <row r="67" spans="3:6" ht="12.75">
      <c r="C67" s="22" t="s">
        <v>99</v>
      </c>
      <c r="E67" s="23">
        <v>41875</v>
      </c>
      <c r="F67" s="23"/>
    </row>
    <row r="68" spans="3:10" ht="12.75">
      <c r="C68" s="22" t="s">
        <v>104</v>
      </c>
      <c r="E68" s="23">
        <v>41877</v>
      </c>
      <c r="F68" s="23"/>
      <c r="J68" s="22" t="s">
        <v>294</v>
      </c>
    </row>
    <row r="69" spans="3:6" ht="12.75">
      <c r="C69" s="22" t="s">
        <v>105</v>
      </c>
      <c r="E69" s="23">
        <v>41879</v>
      </c>
      <c r="F69" s="23"/>
    </row>
    <row r="70" spans="5:10" ht="12.75">
      <c r="E70" s="23">
        <v>41880</v>
      </c>
      <c r="F70" s="23"/>
      <c r="J70" s="22" t="s">
        <v>106</v>
      </c>
    </row>
    <row r="71" spans="5:6" ht="12.75">
      <c r="E71" s="23">
        <v>41883</v>
      </c>
      <c r="F71" s="23"/>
    </row>
    <row r="72" ht="12.75">
      <c r="F72" s="25"/>
    </row>
    <row r="74" spans="1:10" ht="25.5">
      <c r="A74" s="22">
        <v>1.6</v>
      </c>
      <c r="B74" s="13" t="s">
        <v>18</v>
      </c>
      <c r="C74" s="13" t="s">
        <v>108</v>
      </c>
      <c r="D74" s="13" t="s">
        <v>17</v>
      </c>
      <c r="E74" s="23">
        <v>41883</v>
      </c>
      <c r="F74" s="25">
        <f>E101-E74</f>
        <v>40</v>
      </c>
      <c r="G74" s="22">
        <v>0</v>
      </c>
      <c r="H74" s="22">
        <f>IF(G74=1,0,1)</f>
        <v>1</v>
      </c>
      <c r="I74" s="22">
        <f>IF(H74=1,A74,0)</f>
        <v>1.6</v>
      </c>
      <c r="J74" s="22" t="s">
        <v>159</v>
      </c>
    </row>
    <row r="75" spans="3:6" ht="12.75">
      <c r="C75" s="22" t="s">
        <v>109</v>
      </c>
      <c r="E75" s="23">
        <v>41884</v>
      </c>
      <c r="F75" s="23"/>
    </row>
    <row r="76" spans="3:6" ht="12.75">
      <c r="C76" s="22" t="s">
        <v>111</v>
      </c>
      <c r="E76" s="23">
        <v>41885</v>
      </c>
      <c r="F76" s="23"/>
    </row>
    <row r="77" spans="3:6" ht="12.75">
      <c r="C77" s="22" t="s">
        <v>112</v>
      </c>
      <c r="E77" s="23">
        <v>41886</v>
      </c>
      <c r="F77" s="23"/>
    </row>
    <row r="78" spans="3:6" ht="12.75">
      <c r="C78" s="22" t="s">
        <v>113</v>
      </c>
      <c r="E78" s="23">
        <v>41887</v>
      </c>
      <c r="F78" s="23"/>
    </row>
    <row r="79" spans="3:6" ht="12.75">
      <c r="C79" s="22" t="s">
        <v>212</v>
      </c>
      <c r="E79" s="23">
        <v>41888</v>
      </c>
      <c r="F79" s="23"/>
    </row>
    <row r="80" spans="3:6" ht="12.75">
      <c r="C80" s="22" t="s">
        <v>209</v>
      </c>
      <c r="E80" s="23">
        <v>41889</v>
      </c>
      <c r="F80" s="23"/>
    </row>
    <row r="81" spans="3:6" ht="12.75">
      <c r="C81" s="22" t="s">
        <v>115</v>
      </c>
      <c r="E81" s="23">
        <v>41890</v>
      </c>
      <c r="F81" s="23"/>
    </row>
    <row r="82" spans="3:6" ht="12.75">
      <c r="C82" s="22" t="s">
        <v>120</v>
      </c>
      <c r="E82" s="23">
        <v>41891</v>
      </c>
      <c r="F82" s="23"/>
    </row>
    <row r="83" spans="5:6" ht="12.75">
      <c r="E83" s="23">
        <v>41892</v>
      </c>
      <c r="F83" s="23"/>
    </row>
    <row r="84" spans="3:6" ht="12.75">
      <c r="C84" s="22" t="s">
        <v>121</v>
      </c>
      <c r="E84" s="23">
        <v>41893</v>
      </c>
      <c r="F84" s="23"/>
    </row>
    <row r="85" spans="3:6" ht="12.75">
      <c r="C85" s="22" t="s">
        <v>123</v>
      </c>
      <c r="E85" s="23">
        <v>41896</v>
      </c>
      <c r="F85" s="23"/>
    </row>
    <row r="86" spans="3:6" ht="12.75">
      <c r="C86" s="22" t="s">
        <v>123</v>
      </c>
      <c r="E86" s="23">
        <v>41897</v>
      </c>
      <c r="F86" s="23"/>
    </row>
    <row r="87" spans="3:6" ht="12.75">
      <c r="C87" s="22" t="s">
        <v>123</v>
      </c>
      <c r="E87" s="23">
        <v>41898</v>
      </c>
      <c r="F87" s="23"/>
    </row>
    <row r="88" spans="3:6" ht="12.75">
      <c r="C88" s="22" t="s">
        <v>210</v>
      </c>
      <c r="E88" s="23">
        <v>41903</v>
      </c>
      <c r="F88" s="23"/>
    </row>
    <row r="89" spans="3:6" ht="12.75">
      <c r="C89" s="22" t="s">
        <v>133</v>
      </c>
      <c r="E89" s="23">
        <v>41905</v>
      </c>
      <c r="F89" s="23"/>
    </row>
    <row r="90" spans="3:6" ht="12.75">
      <c r="C90" s="22" t="s">
        <v>137</v>
      </c>
      <c r="E90" s="23">
        <v>41906</v>
      </c>
      <c r="F90" s="23"/>
    </row>
    <row r="91" spans="3:6" ht="12.75">
      <c r="C91" s="22" t="s">
        <v>138</v>
      </c>
      <c r="E91" s="23">
        <v>41908</v>
      </c>
      <c r="F91" s="23"/>
    </row>
    <row r="92" spans="3:6" ht="12.75">
      <c r="C92" s="22" t="s">
        <v>144</v>
      </c>
      <c r="E92" s="23">
        <v>41909</v>
      </c>
      <c r="F92" s="23"/>
    </row>
    <row r="93" spans="3:6" ht="12.75">
      <c r="C93" s="22" t="s">
        <v>149</v>
      </c>
      <c r="E93" s="23">
        <v>41910</v>
      </c>
      <c r="F93" s="23"/>
    </row>
    <row r="94" spans="3:6" ht="12.75">
      <c r="C94" s="22" t="s">
        <v>149</v>
      </c>
      <c r="E94" s="23">
        <v>41911</v>
      </c>
      <c r="F94" s="23"/>
    </row>
    <row r="95" spans="3:6" ht="12.75">
      <c r="C95" s="22" t="s">
        <v>149</v>
      </c>
      <c r="E95" s="23">
        <v>41912</v>
      </c>
      <c r="F95" s="23"/>
    </row>
    <row r="96" spans="3:6" ht="12.75">
      <c r="C96" s="22" t="s">
        <v>19</v>
      </c>
      <c r="E96" s="23">
        <v>41913</v>
      </c>
      <c r="F96" s="23"/>
    </row>
    <row r="97" spans="3:6" ht="12.75">
      <c r="C97" s="22" t="s">
        <v>155</v>
      </c>
      <c r="E97" s="23">
        <v>41915</v>
      </c>
      <c r="F97" s="23"/>
    </row>
    <row r="98" spans="3:6" ht="12.75">
      <c r="C98" s="22" t="s">
        <v>156</v>
      </c>
      <c r="E98" s="23">
        <v>41916</v>
      </c>
      <c r="F98" s="23"/>
    </row>
    <row r="99" spans="3:6" ht="12.75">
      <c r="C99" s="22" t="s">
        <v>158</v>
      </c>
      <c r="E99" s="23">
        <v>41918</v>
      </c>
      <c r="F99" s="23"/>
    </row>
    <row r="100" spans="3:6" ht="12.75">
      <c r="C100" s="22" t="s">
        <v>159</v>
      </c>
      <c r="E100" s="23">
        <v>41921</v>
      </c>
      <c r="F100" s="23"/>
    </row>
    <row r="101" spans="3:6" ht="12.75">
      <c r="C101" s="22" t="s">
        <v>160</v>
      </c>
      <c r="E101" s="23">
        <v>41923</v>
      </c>
      <c r="F101" s="23"/>
    </row>
    <row r="102" ht="12.75">
      <c r="F102" s="25"/>
    </row>
    <row r="104" spans="1:10" ht="25.5">
      <c r="A104" s="22">
        <v>1.3</v>
      </c>
      <c r="B104" s="13" t="s">
        <v>18</v>
      </c>
      <c r="C104" s="13" t="s">
        <v>140</v>
      </c>
      <c r="D104" s="13" t="s">
        <v>114</v>
      </c>
      <c r="E104" s="23">
        <v>41908</v>
      </c>
      <c r="F104" s="25">
        <f>E115-E104</f>
        <v>15</v>
      </c>
      <c r="G104" s="22">
        <v>0</v>
      </c>
      <c r="H104" s="22">
        <f>IF(G104=1,0,1)</f>
        <v>1</v>
      </c>
      <c r="I104" s="22">
        <f>IF(H104=1,A104,0)</f>
        <v>1.3</v>
      </c>
      <c r="J104" s="22" t="s">
        <v>159</v>
      </c>
    </row>
    <row r="105" spans="3:6" ht="12.75">
      <c r="C105" s="22" t="s">
        <v>141</v>
      </c>
      <c r="E105" s="23">
        <v>41908</v>
      </c>
      <c r="F105" s="23"/>
    </row>
    <row r="106" spans="3:6" ht="12.75">
      <c r="C106" s="22" t="s">
        <v>142</v>
      </c>
      <c r="E106" s="23">
        <v>41909</v>
      </c>
      <c r="F106" s="23"/>
    </row>
    <row r="107" spans="3:6" ht="12.75">
      <c r="C107" s="22" t="s">
        <v>143</v>
      </c>
      <c r="E107" s="23">
        <v>41910</v>
      </c>
      <c r="F107" s="23"/>
    </row>
    <row r="108" spans="3:6" ht="12.75">
      <c r="C108" s="22" t="s">
        <v>146</v>
      </c>
      <c r="E108" s="23">
        <v>41911</v>
      </c>
      <c r="F108" s="23"/>
    </row>
    <row r="109" spans="3:6" ht="12.75">
      <c r="C109" s="22" t="s">
        <v>146</v>
      </c>
      <c r="E109" s="23">
        <v>41912</v>
      </c>
      <c r="F109" s="23"/>
    </row>
    <row r="110" spans="3:6" ht="12.75">
      <c r="C110" s="22" t="s">
        <v>19</v>
      </c>
      <c r="E110" s="23">
        <v>41913</v>
      </c>
      <c r="F110" s="23"/>
    </row>
    <row r="111" spans="3:6" ht="12.75">
      <c r="C111" s="22" t="s">
        <v>154</v>
      </c>
      <c r="E111" s="23">
        <v>41915</v>
      </c>
      <c r="F111" s="23"/>
    </row>
    <row r="112" spans="3:6" ht="12.75">
      <c r="C112" s="22" t="s">
        <v>157</v>
      </c>
      <c r="E112" s="23">
        <v>41916</v>
      </c>
      <c r="F112" s="23"/>
    </row>
    <row r="113" spans="3:6" ht="12.75">
      <c r="C113" s="22" t="s">
        <v>158</v>
      </c>
      <c r="E113" s="23">
        <v>41918</v>
      </c>
      <c r="F113" s="23"/>
    </row>
    <row r="114" spans="3:6" ht="12.75">
      <c r="C114" s="22" t="s">
        <v>159</v>
      </c>
      <c r="E114" s="23">
        <v>41921</v>
      </c>
      <c r="F114" s="23"/>
    </row>
    <row r="115" spans="3:6" ht="12.75">
      <c r="C115" s="22" t="s">
        <v>160</v>
      </c>
      <c r="E115" s="23">
        <v>41923</v>
      </c>
      <c r="F115" s="23"/>
    </row>
    <row r="116" ht="12.75">
      <c r="F116" s="25"/>
    </row>
    <row r="117" spans="5:6" ht="12.75">
      <c r="E117" s="25"/>
      <c r="F117" s="25"/>
    </row>
    <row r="118" spans="1:10" ht="12.75">
      <c r="A118" s="22">
        <v>0.8</v>
      </c>
      <c r="B118" s="13" t="s">
        <v>18</v>
      </c>
      <c r="C118" s="22" t="s">
        <v>163</v>
      </c>
      <c r="D118" s="22" t="s">
        <v>164</v>
      </c>
      <c r="E118" s="23">
        <v>41960</v>
      </c>
      <c r="F118" s="25">
        <f>E123-E118</f>
        <v>7</v>
      </c>
      <c r="G118" s="22">
        <v>0</v>
      </c>
      <c r="H118" s="22">
        <f>IF(G118=1,0,1)</f>
        <v>1</v>
      </c>
      <c r="I118" s="22">
        <f>IF(H118=1,A118,0)</f>
        <v>0.8</v>
      </c>
      <c r="J118" s="22" t="s">
        <v>160</v>
      </c>
    </row>
    <row r="119" spans="3:6" ht="12.75">
      <c r="C119" s="22" t="s">
        <v>327</v>
      </c>
      <c r="E119" s="23">
        <v>41960</v>
      </c>
      <c r="F119" s="23"/>
    </row>
    <row r="120" spans="3:6" ht="12.75">
      <c r="C120" s="22" t="s">
        <v>204</v>
      </c>
      <c r="E120" s="23">
        <v>41961</v>
      </c>
      <c r="F120" s="23"/>
    </row>
    <row r="121" spans="3:6" ht="12.75">
      <c r="C121" s="22" t="s">
        <v>169</v>
      </c>
      <c r="E121" s="23">
        <v>41963</v>
      </c>
      <c r="F121" s="23"/>
    </row>
    <row r="122" spans="5:10" ht="12.75">
      <c r="E122" s="23">
        <f>E118+5</f>
        <v>41965</v>
      </c>
      <c r="F122" s="23"/>
      <c r="J122" s="22" t="s">
        <v>165</v>
      </c>
    </row>
    <row r="123" spans="3:6" ht="12.75">
      <c r="C123" s="22" t="s">
        <v>277</v>
      </c>
      <c r="E123" s="23">
        <v>41967</v>
      </c>
      <c r="F123" s="23"/>
    </row>
    <row r="124" ht="12.75">
      <c r="F124" s="25"/>
    </row>
    <row r="125" spans="5:6" ht="12.75">
      <c r="E125" s="23"/>
      <c r="F125" s="23"/>
    </row>
    <row r="126" spans="1:10" ht="12.75">
      <c r="A126" s="22">
        <v>1.25</v>
      </c>
      <c r="B126" s="13" t="s">
        <v>18</v>
      </c>
      <c r="C126" s="22" t="s">
        <v>36</v>
      </c>
      <c r="D126" s="22" t="s">
        <v>19</v>
      </c>
      <c r="E126" s="23">
        <v>41969</v>
      </c>
      <c r="F126" s="25">
        <f>E132-E126</f>
        <v>6</v>
      </c>
      <c r="G126" s="22">
        <v>1</v>
      </c>
      <c r="H126" s="22">
        <f>IF(G126=1,0,1)</f>
        <v>0</v>
      </c>
      <c r="J126" s="22" t="s">
        <v>174</v>
      </c>
    </row>
    <row r="127" spans="2:6" ht="25.5">
      <c r="B127" s="13" t="s">
        <v>170</v>
      </c>
      <c r="C127" s="13" t="s">
        <v>269</v>
      </c>
      <c r="E127" s="23">
        <v>41970</v>
      </c>
      <c r="F127" s="23"/>
    </row>
    <row r="128" spans="3:6" ht="12.75">
      <c r="C128" s="22" t="s">
        <v>171</v>
      </c>
      <c r="E128" s="23">
        <v>41971</v>
      </c>
      <c r="F128" s="23"/>
    </row>
    <row r="129" spans="3:6" ht="12.75">
      <c r="C129" s="22" t="s">
        <v>172</v>
      </c>
      <c r="E129" s="23">
        <v>41972</v>
      </c>
      <c r="F129" s="23"/>
    </row>
    <row r="130" spans="3:6" ht="12.75">
      <c r="C130" s="22" t="s">
        <v>213</v>
      </c>
      <c r="E130" s="23">
        <v>41973</v>
      </c>
      <c r="F130" s="23"/>
    </row>
    <row r="131" spans="3:6" ht="12.75">
      <c r="C131" s="22" t="s">
        <v>173</v>
      </c>
      <c r="E131" s="23">
        <v>41974</v>
      </c>
      <c r="F131" s="23"/>
    </row>
    <row r="132" spans="3:6" ht="12.75">
      <c r="C132" s="22" t="s">
        <v>205</v>
      </c>
      <c r="E132" s="23">
        <v>41975</v>
      </c>
      <c r="F132" s="23"/>
    </row>
    <row r="133" ht="12.75">
      <c r="F133" s="25"/>
    </row>
    <row r="135" spans="1:10" ht="12.75">
      <c r="A135" s="22">
        <v>0.6</v>
      </c>
      <c r="B135" s="13" t="s">
        <v>18</v>
      </c>
      <c r="C135" s="22" t="s">
        <v>246</v>
      </c>
      <c r="D135" s="13" t="s">
        <v>202</v>
      </c>
      <c r="E135" s="23">
        <v>41975</v>
      </c>
      <c r="F135" s="25">
        <f>E142-E135</f>
        <v>9</v>
      </c>
      <c r="G135" s="22">
        <v>1</v>
      </c>
      <c r="H135" s="22">
        <f>IF(G135=1,0,1)</f>
        <v>0</v>
      </c>
      <c r="J135" s="22" t="s">
        <v>180</v>
      </c>
    </row>
    <row r="136" spans="1:6" ht="38.25">
      <c r="A136" s="22">
        <v>0.8</v>
      </c>
      <c r="B136" s="13" t="s">
        <v>263</v>
      </c>
      <c r="C136" s="22" t="s">
        <v>175</v>
      </c>
      <c r="E136" s="23">
        <v>41976</v>
      </c>
      <c r="F136" s="23"/>
    </row>
    <row r="137" spans="3:6" ht="12.75">
      <c r="C137" s="22" t="s">
        <v>176</v>
      </c>
      <c r="E137" s="23">
        <v>41977</v>
      </c>
      <c r="F137" s="23"/>
    </row>
    <row r="138" spans="3:6" ht="12.75">
      <c r="C138" s="22" t="s">
        <v>176</v>
      </c>
      <c r="E138" s="23">
        <v>41978</v>
      </c>
      <c r="F138" s="23"/>
    </row>
    <row r="139" spans="3:6" ht="12.75">
      <c r="C139" s="22" t="s">
        <v>177</v>
      </c>
      <c r="E139" s="23">
        <v>41979</v>
      </c>
      <c r="F139" s="23"/>
    </row>
    <row r="140" spans="3:6" ht="12.75">
      <c r="C140" s="22" t="s">
        <v>178</v>
      </c>
      <c r="E140" s="23">
        <v>41980</v>
      </c>
      <c r="F140" s="23"/>
    </row>
    <row r="141" spans="3:6" ht="12.75">
      <c r="C141" s="22" t="s">
        <v>179</v>
      </c>
      <c r="E141" s="23">
        <v>41981</v>
      </c>
      <c r="F141" s="23"/>
    </row>
    <row r="142" spans="3:6" ht="12.75">
      <c r="C142" s="22" t="s">
        <v>180</v>
      </c>
      <c r="E142" s="23">
        <v>41984</v>
      </c>
      <c r="F142" s="23"/>
    </row>
    <row r="143" ht="12.75">
      <c r="F143" s="25"/>
    </row>
    <row r="145" spans="1:10" ht="12.75">
      <c r="A145" s="22">
        <v>1.2</v>
      </c>
      <c r="B145" s="13" t="s">
        <v>18</v>
      </c>
      <c r="C145" s="22" t="s">
        <v>247</v>
      </c>
      <c r="D145" s="13" t="s">
        <v>202</v>
      </c>
      <c r="E145" s="23">
        <v>41994</v>
      </c>
      <c r="F145" s="25">
        <f>E154-E145</f>
        <v>27</v>
      </c>
      <c r="G145" s="22">
        <v>1</v>
      </c>
      <c r="H145" s="22">
        <f>IF(G145=1,0,1)</f>
        <v>0</v>
      </c>
      <c r="J145" s="22" t="s">
        <v>249</v>
      </c>
    </row>
    <row r="146" spans="3:6" ht="12.75">
      <c r="C146" s="22" t="s">
        <v>240</v>
      </c>
      <c r="E146" s="23">
        <v>41995</v>
      </c>
      <c r="F146" s="23"/>
    </row>
    <row r="147" spans="3:6" ht="12.75">
      <c r="C147" s="22" t="s">
        <v>183</v>
      </c>
      <c r="E147" s="23">
        <v>41996</v>
      </c>
      <c r="F147" s="23"/>
    </row>
    <row r="148" spans="3:6" ht="12.75">
      <c r="C148" s="22" t="s">
        <v>184</v>
      </c>
      <c r="E148" s="23">
        <v>41997</v>
      </c>
      <c r="F148" s="23"/>
    </row>
    <row r="149" spans="3:6" ht="12.75">
      <c r="C149" s="22" t="s">
        <v>185</v>
      </c>
      <c r="E149" s="23">
        <v>41998</v>
      </c>
      <c r="F149" s="23"/>
    </row>
    <row r="150" spans="3:6" ht="12.75">
      <c r="C150" s="22" t="s">
        <v>186</v>
      </c>
      <c r="E150" s="23">
        <v>41999</v>
      </c>
      <c r="F150" s="23"/>
    </row>
    <row r="151" spans="3:6" ht="12.75">
      <c r="C151" s="22" t="s">
        <v>187</v>
      </c>
      <c r="E151" s="23">
        <v>42001</v>
      </c>
      <c r="F151" s="23"/>
    </row>
    <row r="152" spans="3:6" ht="12.75">
      <c r="C152" s="22" t="s">
        <v>188</v>
      </c>
      <c r="E152" s="23">
        <v>42004</v>
      </c>
      <c r="F152" s="23"/>
    </row>
    <row r="153" spans="3:6" ht="12.75">
      <c r="C153" s="22" t="s">
        <v>191</v>
      </c>
      <c r="E153" s="23">
        <v>42009</v>
      </c>
      <c r="F153" s="23"/>
    </row>
    <row r="154" spans="5:6" ht="12.75">
      <c r="E154" s="23">
        <v>42021</v>
      </c>
      <c r="F154" s="23"/>
    </row>
    <row r="155" ht="12.75">
      <c r="F155" s="25"/>
    </row>
    <row r="156" spans="5:6" ht="12.75">
      <c r="E156" s="25"/>
      <c r="F156" s="25"/>
    </row>
    <row r="157" spans="1:10" ht="12.75">
      <c r="A157" s="22">
        <v>1.1</v>
      </c>
      <c r="B157" s="13" t="s">
        <v>18</v>
      </c>
      <c r="C157" s="22" t="s">
        <v>270</v>
      </c>
      <c r="D157" s="13" t="s">
        <v>202</v>
      </c>
      <c r="E157" s="23">
        <v>42007</v>
      </c>
      <c r="F157" s="25">
        <f>E164-E157</f>
        <v>14</v>
      </c>
      <c r="G157" s="22">
        <v>1</v>
      </c>
      <c r="H157" s="22">
        <f>IF(G157=1,0,1)</f>
        <v>0</v>
      </c>
      <c r="J157" s="22" t="s">
        <v>250</v>
      </c>
    </row>
    <row r="158" spans="3:6" ht="12.75">
      <c r="C158" s="22" t="s">
        <v>240</v>
      </c>
      <c r="E158" s="23">
        <v>42008</v>
      </c>
      <c r="F158" s="23"/>
    </row>
    <row r="159" spans="3:6" ht="12.75">
      <c r="C159" s="22" t="s">
        <v>182</v>
      </c>
      <c r="E159" s="23">
        <v>42009</v>
      </c>
      <c r="F159" s="23"/>
    </row>
    <row r="160" spans="3:6" ht="12.75">
      <c r="C160" s="22" t="s">
        <v>189</v>
      </c>
      <c r="E160" s="23">
        <v>42010</v>
      </c>
      <c r="F160" s="23"/>
    </row>
    <row r="161" spans="3:6" ht="12.75">
      <c r="C161" s="22" t="s">
        <v>69</v>
      </c>
      <c r="E161" s="23">
        <v>42011</v>
      </c>
      <c r="F161" s="23"/>
    </row>
    <row r="162" spans="3:6" ht="12.75">
      <c r="C162" s="22" t="s">
        <v>190</v>
      </c>
      <c r="E162" s="23">
        <v>42012</v>
      </c>
      <c r="F162" s="23"/>
    </row>
    <row r="163" spans="3:6" ht="12.75">
      <c r="C163" s="22" t="s">
        <v>192</v>
      </c>
      <c r="E163" s="23">
        <v>42018</v>
      </c>
      <c r="F163" s="23"/>
    </row>
    <row r="164" spans="5:6" ht="12.75">
      <c r="E164" s="23">
        <v>42021</v>
      </c>
      <c r="F164" s="23"/>
    </row>
    <row r="165" ht="12.75">
      <c r="F165" s="25"/>
    </row>
    <row r="167" spans="1:10" ht="12.75">
      <c r="A167" s="22">
        <v>1.3</v>
      </c>
      <c r="B167" s="13" t="s">
        <v>18</v>
      </c>
      <c r="C167" s="22" t="s">
        <v>271</v>
      </c>
      <c r="D167" s="13" t="s">
        <v>202</v>
      </c>
      <c r="E167" s="23">
        <v>42017</v>
      </c>
      <c r="F167" s="25">
        <f>E171-E167</f>
        <v>4</v>
      </c>
      <c r="G167" s="22">
        <v>1</v>
      </c>
      <c r="H167" s="22">
        <f>IF(G167=1,0,1)</f>
        <v>0</v>
      </c>
      <c r="J167" s="22" t="s">
        <v>194</v>
      </c>
    </row>
    <row r="168" spans="3:6" ht="12.75">
      <c r="C168" s="22" t="s">
        <v>241</v>
      </c>
      <c r="E168" s="23">
        <v>42018</v>
      </c>
      <c r="F168" s="23"/>
    </row>
    <row r="169" spans="3:6" ht="12.75">
      <c r="C169" s="22" t="s">
        <v>183</v>
      </c>
      <c r="E169" s="23">
        <v>42019</v>
      </c>
      <c r="F169" s="23"/>
    </row>
    <row r="170" spans="3:6" ht="12.75">
      <c r="C170" s="22" t="s">
        <v>193</v>
      </c>
      <c r="E170" s="23">
        <v>42020</v>
      </c>
      <c r="F170" s="23"/>
    </row>
    <row r="171" spans="3:6" ht="12.75">
      <c r="C171" s="22" t="s">
        <v>194</v>
      </c>
      <c r="E171" s="23">
        <v>42021</v>
      </c>
      <c r="F171" s="23"/>
    </row>
    <row r="172" spans="3:6" ht="12.75">
      <c r="C172" s="22" t="s">
        <v>216</v>
      </c>
      <c r="E172" s="23">
        <v>42032</v>
      </c>
      <c r="F172" s="23"/>
    </row>
    <row r="173" ht="12.75">
      <c r="F173" s="25"/>
    </row>
    <row r="175" spans="1:10" ht="12.75">
      <c r="A175" s="22">
        <v>0.6</v>
      </c>
      <c r="B175" s="13" t="s">
        <v>251</v>
      </c>
      <c r="C175" s="22" t="s">
        <v>272</v>
      </c>
      <c r="D175" s="13" t="s">
        <v>202</v>
      </c>
      <c r="E175" s="23">
        <v>42021</v>
      </c>
      <c r="F175" s="25">
        <f>E182-E175</f>
        <v>9</v>
      </c>
      <c r="G175" s="22">
        <v>1</v>
      </c>
      <c r="H175" s="22">
        <f>IF(G175=1,0,1)</f>
        <v>0</v>
      </c>
      <c r="J175" s="22" t="s">
        <v>252</v>
      </c>
    </row>
    <row r="176" spans="3:6" ht="12.75">
      <c r="C176" s="22" t="s">
        <v>242</v>
      </c>
      <c r="E176" s="23">
        <v>42022</v>
      </c>
      <c r="F176" s="23"/>
    </row>
    <row r="177" spans="3:6" ht="12.75">
      <c r="C177" s="22" t="s">
        <v>195</v>
      </c>
      <c r="E177" s="23">
        <v>42023</v>
      </c>
      <c r="F177" s="23"/>
    </row>
    <row r="178" spans="3:6" ht="12.75">
      <c r="C178" s="22" t="s">
        <v>195</v>
      </c>
      <c r="E178" s="23">
        <v>42024</v>
      </c>
      <c r="F178" s="23"/>
    </row>
    <row r="179" spans="3:6" ht="12.75">
      <c r="C179" s="22" t="s">
        <v>196</v>
      </c>
      <c r="E179" s="23">
        <v>42025</v>
      </c>
      <c r="F179" s="23"/>
    </row>
    <row r="180" spans="3:6" ht="12.75">
      <c r="C180" s="22" t="s">
        <v>197</v>
      </c>
      <c r="E180" s="23">
        <v>42026</v>
      </c>
      <c r="F180" s="23"/>
    </row>
    <row r="181" spans="3:6" ht="12.75">
      <c r="C181" s="22" t="s">
        <v>253</v>
      </c>
      <c r="E181" s="23">
        <v>42028</v>
      </c>
      <c r="F181" s="23"/>
    </row>
    <row r="182" spans="3:6" ht="12.75">
      <c r="C182" s="22" t="s">
        <v>199</v>
      </c>
      <c r="E182" s="23">
        <v>42030</v>
      </c>
      <c r="F182" s="23"/>
    </row>
    <row r="183" ht="12.75">
      <c r="F183" s="25"/>
    </row>
    <row r="184" spans="5:6" ht="12.75">
      <c r="E184" s="25"/>
      <c r="F184" s="25"/>
    </row>
    <row r="185" spans="1:10" ht="12.75">
      <c r="A185" s="22">
        <v>1.8</v>
      </c>
      <c r="B185" s="13" t="s">
        <v>18</v>
      </c>
      <c r="C185" s="22" t="s">
        <v>273</v>
      </c>
      <c r="D185" s="13" t="s">
        <v>202</v>
      </c>
      <c r="E185" s="23">
        <v>42028</v>
      </c>
      <c r="F185" s="25">
        <f>E193-E185</f>
        <v>6</v>
      </c>
      <c r="G185" s="22">
        <v>1</v>
      </c>
      <c r="H185" s="22">
        <v>0</v>
      </c>
      <c r="I185" s="22">
        <v>0</v>
      </c>
      <c r="J185" s="22" t="s">
        <v>286</v>
      </c>
    </row>
    <row r="186" spans="3:6" ht="12.75">
      <c r="C186" s="22" t="s">
        <v>243</v>
      </c>
      <c r="E186" s="23">
        <v>42029</v>
      </c>
      <c r="F186" s="23"/>
    </row>
    <row r="187" spans="3:6" ht="12.75">
      <c r="C187" s="22" t="s">
        <v>254</v>
      </c>
      <c r="E187" s="23">
        <v>42029</v>
      </c>
      <c r="F187" s="23"/>
    </row>
    <row r="188" spans="3:6" ht="12.75">
      <c r="C188" s="22" t="s">
        <v>278</v>
      </c>
      <c r="E188" s="23">
        <v>42030</v>
      </c>
      <c r="F188" s="23"/>
    </row>
    <row r="189" spans="3:6" ht="12.75">
      <c r="C189" s="22" t="s">
        <v>279</v>
      </c>
      <c r="E189" s="23">
        <v>42031</v>
      </c>
      <c r="F189" s="23"/>
    </row>
    <row r="190" spans="3:6" ht="12.75">
      <c r="C190" s="22" t="s">
        <v>280</v>
      </c>
      <c r="E190" s="23">
        <v>42032</v>
      </c>
      <c r="F190" s="23"/>
    </row>
    <row r="191" spans="3:6" ht="12.75">
      <c r="C191" s="22" t="s">
        <v>281</v>
      </c>
      <c r="E191" s="23">
        <v>42033</v>
      </c>
      <c r="F191" s="23"/>
    </row>
    <row r="192" spans="3:6" ht="12.75">
      <c r="C192" s="22" t="s">
        <v>282</v>
      </c>
      <c r="E192" s="23">
        <v>42034</v>
      </c>
      <c r="F192" s="23"/>
    </row>
    <row r="193" spans="3:6" ht="12.75">
      <c r="C193" s="22" t="s">
        <v>283</v>
      </c>
      <c r="E193" s="23">
        <v>42034</v>
      </c>
      <c r="F193" s="23"/>
    </row>
    <row r="194" ht="12.75">
      <c r="F194" s="23"/>
    </row>
    <row r="196" spans="1:10" ht="12.75">
      <c r="A196" s="22">
        <v>1.2</v>
      </c>
      <c r="B196" s="13" t="s">
        <v>198</v>
      </c>
      <c r="C196" s="22" t="s">
        <v>274</v>
      </c>
      <c r="D196" s="13" t="s">
        <v>202</v>
      </c>
      <c r="E196" s="23">
        <v>42029</v>
      </c>
      <c r="F196" s="25">
        <f>E203-E196</f>
        <v>7</v>
      </c>
      <c r="G196" s="22">
        <v>0</v>
      </c>
      <c r="H196" s="22">
        <v>0</v>
      </c>
      <c r="I196" s="22">
        <f>A196</f>
        <v>1.2</v>
      </c>
      <c r="J196" s="22" t="s">
        <v>329</v>
      </c>
    </row>
    <row r="197" spans="2:6" ht="40.5" customHeight="1">
      <c r="B197" s="13" t="s">
        <v>316</v>
      </c>
      <c r="C197" s="22" t="s">
        <v>255</v>
      </c>
      <c r="D197" s="13"/>
      <c r="E197" s="23">
        <v>42030</v>
      </c>
      <c r="F197" s="23"/>
    </row>
    <row r="198" spans="3:6" ht="12.75">
      <c r="C198" s="22" t="s">
        <v>215</v>
      </c>
      <c r="E198" s="23">
        <v>42031</v>
      </c>
      <c r="F198" s="23"/>
    </row>
    <row r="199" spans="3:6" ht="12.75">
      <c r="C199" s="22" t="s">
        <v>215</v>
      </c>
      <c r="E199" s="23">
        <v>42032</v>
      </c>
      <c r="F199" s="23"/>
    </row>
    <row r="200" spans="3:6" ht="12.75">
      <c r="C200" s="22" t="s">
        <v>284</v>
      </c>
      <c r="E200" s="23">
        <v>42033</v>
      </c>
      <c r="F200" s="23"/>
    </row>
    <row r="201" spans="3:6" ht="12.75">
      <c r="C201" s="22" t="s">
        <v>285</v>
      </c>
      <c r="E201" s="23">
        <v>42034</v>
      </c>
      <c r="F201" s="23"/>
    </row>
    <row r="202" spans="3:6" ht="12.75">
      <c r="C202" s="22" t="s">
        <v>317</v>
      </c>
      <c r="E202" s="23">
        <v>42035</v>
      </c>
      <c r="F202" s="23"/>
    </row>
    <row r="203" spans="3:6" ht="63.75">
      <c r="C203" s="13" t="s">
        <v>318</v>
      </c>
      <c r="E203" s="23">
        <v>42036</v>
      </c>
      <c r="F203" s="23"/>
    </row>
    <row r="204" spans="5:6" ht="12.75">
      <c r="E204" s="23"/>
      <c r="F204" s="23"/>
    </row>
    <row r="205" spans="5:6" ht="12.75">
      <c r="E205" s="23"/>
      <c r="F205" s="23"/>
    </row>
    <row r="206" spans="1:10" ht="12.75">
      <c r="A206" s="22">
        <v>0.45</v>
      </c>
      <c r="B206" s="13" t="s">
        <v>244</v>
      </c>
      <c r="C206" s="22" t="s">
        <v>275</v>
      </c>
      <c r="D206" s="13" t="s">
        <v>202</v>
      </c>
      <c r="E206" s="23">
        <v>42032</v>
      </c>
      <c r="F206" s="25">
        <f>E212-E206</f>
        <v>6</v>
      </c>
      <c r="G206" s="22">
        <v>1</v>
      </c>
      <c r="H206" s="22">
        <v>0</v>
      </c>
      <c r="I206" s="22">
        <v>0</v>
      </c>
      <c r="J206" s="22" t="s">
        <v>315</v>
      </c>
    </row>
    <row r="207" spans="3:5" ht="12.75">
      <c r="C207" s="22" t="s">
        <v>287</v>
      </c>
      <c r="E207" s="23">
        <v>42033</v>
      </c>
    </row>
    <row r="208" spans="3:5" ht="12.75">
      <c r="C208" s="22" t="s">
        <v>288</v>
      </c>
      <c r="E208" s="23">
        <v>42034</v>
      </c>
    </row>
    <row r="209" spans="3:5" ht="12.75">
      <c r="C209" s="22" t="s">
        <v>312</v>
      </c>
      <c r="E209" s="23">
        <v>42035</v>
      </c>
    </row>
    <row r="210" spans="3:5" ht="12.75">
      <c r="C210" s="22" t="s">
        <v>313</v>
      </c>
      <c r="E210" s="23">
        <v>42036</v>
      </c>
    </row>
    <row r="211" spans="3:5" ht="12.75">
      <c r="C211" s="22" t="s">
        <v>314</v>
      </c>
      <c r="E211" s="23">
        <v>42037</v>
      </c>
    </row>
    <row r="212" spans="3:5" ht="12.75">
      <c r="C212" s="22" t="s">
        <v>311</v>
      </c>
      <c r="E212" s="23">
        <v>42038</v>
      </c>
    </row>
    <row r="213" ht="12.75">
      <c r="E213" s="25"/>
    </row>
    <row r="214" ht="12.75">
      <c r="E214" s="25"/>
    </row>
    <row r="215" ht="12.75">
      <c r="E215" s="25"/>
    </row>
  </sheetData>
  <sheetProtection sheet="1" objects="1" scenarios="1"/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nevenincs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nevenincs</dc:creator>
  <cp:keywords/>
  <dc:description/>
  <cp:lastModifiedBy>nevenincs</cp:lastModifiedBy>
  <dcterms:created xsi:type="dcterms:W3CDTF">2013-08-25T10:40:22Z</dcterms:created>
  <dcterms:modified xsi:type="dcterms:W3CDTF">2015-03-19T12:24:28Z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